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9A866AB3-3E5B-429C-969B-C7E27BE0FE3C}" xr6:coauthVersionLast="46" xr6:coauthVersionMax="46" xr10:uidLastSave="{00000000-0000-0000-0000-000000000000}"/>
  <bookViews>
    <workbookView xWindow="2340" yWindow="2340" windowWidth="15375" windowHeight="799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F21" i="3"/>
  <c r="K21" i="3"/>
  <c r="D23" i="3"/>
  <c r="D22" i="3" s="1"/>
  <c r="E23" i="3"/>
  <c r="E22" i="3" s="1"/>
  <c r="G23" i="3"/>
  <c r="F23" i="3" s="1"/>
  <c r="K23" i="3" s="1"/>
  <c r="H23" i="3"/>
  <c r="H22" i="3" s="1"/>
  <c r="I23" i="3"/>
  <c r="I22" i="3" s="1"/>
  <c r="J23" i="3"/>
  <c r="J22" i="3" s="1"/>
  <c r="F24" i="3"/>
  <c r="K24" i="3"/>
  <c r="D16" i="2"/>
  <c r="D15" i="2" s="1"/>
  <c r="D14" i="2" s="1"/>
  <c r="E16" i="2"/>
  <c r="G16" i="2"/>
  <c r="F16" i="2" s="1"/>
  <c r="H16" i="2"/>
  <c r="H15" i="2" s="1"/>
  <c r="H14" i="2" s="1"/>
  <c r="I16" i="2"/>
  <c r="J16" i="2"/>
  <c r="J15" i="2" s="1"/>
  <c r="J14" i="2" s="1"/>
  <c r="K16" i="2"/>
  <c r="F17" i="2"/>
  <c r="K17" i="2" s="1"/>
  <c r="D18" i="2"/>
  <c r="E18" i="2"/>
  <c r="G18" i="2"/>
  <c r="H18" i="2"/>
  <c r="F18" i="2" s="1"/>
  <c r="I18" i="2"/>
  <c r="J18" i="2"/>
  <c r="F19" i="2"/>
  <c r="K19" i="2"/>
  <c r="F20" i="2"/>
  <c r="K20" i="2" s="1"/>
  <c r="D23" i="2"/>
  <c r="D22" i="2" s="1"/>
  <c r="D21" i="2" s="1"/>
  <c r="E23" i="2"/>
  <c r="G23" i="2"/>
  <c r="G22" i="2" s="1"/>
  <c r="H23" i="2"/>
  <c r="F23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E22" i="2" s="1"/>
  <c r="E21" i="2" s="1"/>
  <c r="G26" i="2"/>
  <c r="H26" i="2"/>
  <c r="F26" i="2" s="1"/>
  <c r="K26" i="2" s="1"/>
  <c r="I26" i="2"/>
  <c r="J26" i="2"/>
  <c r="F27" i="2"/>
  <c r="K27" i="2"/>
  <c r="F28" i="2"/>
  <c r="K28" i="2" s="1"/>
  <c r="F29" i="2"/>
  <c r="K29" i="2"/>
  <c r="F30" i="2"/>
  <c r="K30" i="2" s="1"/>
  <c r="D32" i="2"/>
  <c r="E32" i="2"/>
  <c r="E31" i="2" s="1"/>
  <c r="G32" i="2"/>
  <c r="H32" i="2"/>
  <c r="F32" i="2" s="1"/>
  <c r="I32" i="2"/>
  <c r="I31" i="2" s="1"/>
  <c r="J32" i="2"/>
  <c r="J31" i="2" s="1"/>
  <c r="F33" i="2"/>
  <c r="K33" i="2"/>
  <c r="F34" i="2"/>
  <c r="K34" i="2" s="1"/>
  <c r="F35" i="2"/>
  <c r="K35" i="2"/>
  <c r="D37" i="2"/>
  <c r="D36" i="2" s="1"/>
  <c r="E37" i="2"/>
  <c r="E36" i="2" s="1"/>
  <c r="G37" i="2"/>
  <c r="F37" i="2" s="1"/>
  <c r="H37" i="2"/>
  <c r="H36" i="2" s="1"/>
  <c r="I37" i="2"/>
  <c r="I36" i="2" s="1"/>
  <c r="J37" i="2"/>
  <c r="J36" i="2" s="1"/>
  <c r="K37" i="2"/>
  <c r="F38" i="2"/>
  <c r="K38" i="2" s="1"/>
  <c r="F39" i="2"/>
  <c r="K39" i="2"/>
  <c r="F40" i="2"/>
  <c r="K40" i="2" s="1"/>
  <c r="F41" i="2"/>
  <c r="K41" i="2"/>
  <c r="D43" i="2"/>
  <c r="D42" i="2" s="1"/>
  <c r="E43" i="2"/>
  <c r="E42" i="2" s="1"/>
  <c r="G43" i="2"/>
  <c r="F43" i="2" s="1"/>
  <c r="H43" i="2"/>
  <c r="H42" i="2" s="1"/>
  <c r="I43" i="2"/>
  <c r="I42" i="2" s="1"/>
  <c r="J43" i="2"/>
  <c r="J42" i="2" s="1"/>
  <c r="K43" i="2"/>
  <c r="F44" i="2"/>
  <c r="K44" i="2" s="1"/>
  <c r="E47" i="2"/>
  <c r="E46" i="2" s="1"/>
  <c r="I47" i="2"/>
  <c r="I46" i="2" s="1"/>
  <c r="D48" i="2"/>
  <c r="D47" i="2" s="1"/>
  <c r="D46" i="2" s="1"/>
  <c r="E48" i="2"/>
  <c r="G48" i="2"/>
  <c r="G47" i="2" s="1"/>
  <c r="H48" i="2"/>
  <c r="F48" i="2" s="1"/>
  <c r="K48" i="2" s="1"/>
  <c r="I48" i="2"/>
  <c r="J48" i="2"/>
  <c r="J47" i="2" s="1"/>
  <c r="J46" i="2" s="1"/>
  <c r="F49" i="2"/>
  <c r="K49" i="2"/>
  <c r="D51" i="2"/>
  <c r="E51" i="2"/>
  <c r="G51" i="2"/>
  <c r="F51" i="2" s="1"/>
  <c r="H51" i="2"/>
  <c r="I51" i="2"/>
  <c r="J51" i="2"/>
  <c r="J50" i="2" s="1"/>
  <c r="K51" i="2"/>
  <c r="F52" i="2"/>
  <c r="K52" i="2" s="1"/>
  <c r="F53" i="2"/>
  <c r="K53" i="2"/>
  <c r="F54" i="2"/>
  <c r="K54" i="2" s="1"/>
  <c r="D56" i="2"/>
  <c r="D55" i="2" s="1"/>
  <c r="E56" i="2"/>
  <c r="E55" i="2" s="1"/>
  <c r="G56" i="2"/>
  <c r="G55" i="2" s="1"/>
  <c r="H56" i="2"/>
  <c r="F56" i="2" s="1"/>
  <c r="I56" i="2"/>
  <c r="I55" i="2" s="1"/>
  <c r="J56" i="2"/>
  <c r="J55" i="2" s="1"/>
  <c r="F57" i="2"/>
  <c r="K57" i="2"/>
  <c r="D58" i="2"/>
  <c r="E58" i="2"/>
  <c r="G58" i="2"/>
  <c r="F58" i="2" s="1"/>
  <c r="H58" i="2"/>
  <c r="I58" i="2"/>
  <c r="J58" i="2"/>
  <c r="K58" i="2"/>
  <c r="F59" i="2"/>
  <c r="K59" i="2" s="1"/>
  <c r="F60" i="2"/>
  <c r="K60" i="2"/>
  <c r="D61" i="2"/>
  <c r="E61" i="2"/>
  <c r="G61" i="2"/>
  <c r="F61" i="2" s="1"/>
  <c r="H61" i="2"/>
  <c r="I61" i="2"/>
  <c r="J61" i="2"/>
  <c r="K61" i="2"/>
  <c r="F62" i="2"/>
  <c r="K62" i="2" s="1"/>
  <c r="I63" i="2"/>
  <c r="E64" i="2"/>
  <c r="E63" i="2" s="1"/>
  <c r="I64" i="2"/>
  <c r="D65" i="2"/>
  <c r="D64" i="2" s="1"/>
  <c r="D63" i="2" s="1"/>
  <c r="E65" i="2"/>
  <c r="G65" i="2"/>
  <c r="H65" i="2"/>
  <c r="F65" i="2" s="1"/>
  <c r="K65" i="2" s="1"/>
  <c r="I65" i="2"/>
  <c r="J65" i="2"/>
  <c r="J64" i="2" s="1"/>
  <c r="J63" i="2" s="1"/>
  <c r="F66" i="2"/>
  <c r="K66" i="2"/>
  <c r="D67" i="2"/>
  <c r="E67" i="2"/>
  <c r="G67" i="2"/>
  <c r="F67" i="2" s="1"/>
  <c r="H67" i="2"/>
  <c r="I67" i="2"/>
  <c r="J67" i="2"/>
  <c r="K67" i="2"/>
  <c r="F68" i="2"/>
  <c r="K68" i="2" s="1"/>
  <c r="F69" i="2"/>
  <c r="K69" i="2"/>
  <c r="D17" i="1"/>
  <c r="D16" i="1" s="1"/>
  <c r="D15" i="1" s="1"/>
  <c r="E17" i="1"/>
  <c r="E16" i="1" s="1"/>
  <c r="E15" i="1" s="1"/>
  <c r="G17" i="1"/>
  <c r="H17" i="1"/>
  <c r="H16" i="1" s="1"/>
  <c r="H15" i="1" s="1"/>
  <c r="I17" i="1"/>
  <c r="I16" i="1" s="1"/>
  <c r="I15" i="1" s="1"/>
  <c r="J17" i="1"/>
  <c r="F18" i="1"/>
  <c r="K18" i="1" s="1"/>
  <c r="D19" i="1"/>
  <c r="E19" i="1"/>
  <c r="F19" i="1"/>
  <c r="G19" i="1"/>
  <c r="H19" i="1"/>
  <c r="I19" i="1"/>
  <c r="J19" i="1"/>
  <c r="F20" i="1"/>
  <c r="K20" i="1"/>
  <c r="F21" i="1"/>
  <c r="K21" i="1" s="1"/>
  <c r="J23" i="1"/>
  <c r="J22" i="1" s="1"/>
  <c r="D24" i="1"/>
  <c r="D23" i="1" s="1"/>
  <c r="D22" i="1" s="1"/>
  <c r="E24" i="1"/>
  <c r="E23" i="1" s="1"/>
  <c r="E22" i="1" s="1"/>
  <c r="F24" i="1"/>
  <c r="G24" i="1"/>
  <c r="G23" i="1" s="1"/>
  <c r="G22" i="1" s="1"/>
  <c r="F22" i="1" s="1"/>
  <c r="K22" i="1" s="1"/>
  <c r="H24" i="1"/>
  <c r="H23" i="1" s="1"/>
  <c r="H22" i="1" s="1"/>
  <c r="I24" i="1"/>
  <c r="I23" i="1" s="1"/>
  <c r="I22" i="1" s="1"/>
  <c r="J24" i="1"/>
  <c r="F25" i="1"/>
  <c r="K25" i="1"/>
  <c r="F26" i="1"/>
  <c r="K26" i="1" s="1"/>
  <c r="D27" i="1"/>
  <c r="E27" i="1"/>
  <c r="F27" i="1"/>
  <c r="G27" i="1"/>
  <c r="H27" i="1"/>
  <c r="I27" i="1"/>
  <c r="J27" i="1"/>
  <c r="F28" i="1"/>
  <c r="K28" i="1"/>
  <c r="F29" i="1"/>
  <c r="K29" i="1" s="1"/>
  <c r="F30" i="1"/>
  <c r="K30" i="1"/>
  <c r="F31" i="1"/>
  <c r="K31" i="1" s="1"/>
  <c r="D33" i="1"/>
  <c r="E33" i="1"/>
  <c r="F33" i="1"/>
  <c r="G33" i="1"/>
  <c r="H33" i="1"/>
  <c r="I33" i="1"/>
  <c r="I32" i="1" s="1"/>
  <c r="J33" i="1"/>
  <c r="J32" i="1" s="1"/>
  <c r="F34" i="1"/>
  <c r="K34" i="1"/>
  <c r="F35" i="1"/>
  <c r="K35" i="1" s="1"/>
  <c r="F36" i="1"/>
  <c r="K36" i="1"/>
  <c r="G37" i="1"/>
  <c r="D38" i="1"/>
  <c r="D37" i="1" s="1"/>
  <c r="E38" i="1"/>
  <c r="E37" i="1" s="1"/>
  <c r="G38" i="1"/>
  <c r="F38" i="1" s="1"/>
  <c r="H38" i="1"/>
  <c r="H37" i="1" s="1"/>
  <c r="I38" i="1"/>
  <c r="I37" i="1" s="1"/>
  <c r="J38" i="1"/>
  <c r="J37" i="1" s="1"/>
  <c r="K38" i="1"/>
  <c r="F39" i="1"/>
  <c r="K39" i="1" s="1"/>
  <c r="F40" i="1"/>
  <c r="K40" i="1"/>
  <c r="F41" i="1"/>
  <c r="K41" i="1" s="1"/>
  <c r="F42" i="1"/>
  <c r="K42" i="1"/>
  <c r="G43" i="1"/>
  <c r="D44" i="1"/>
  <c r="D43" i="1" s="1"/>
  <c r="E44" i="1"/>
  <c r="E43" i="1" s="1"/>
  <c r="G44" i="1"/>
  <c r="H44" i="1"/>
  <c r="H43" i="1" s="1"/>
  <c r="I44" i="1"/>
  <c r="I43" i="1" s="1"/>
  <c r="J44" i="1"/>
  <c r="J43" i="1" s="1"/>
  <c r="F45" i="1"/>
  <c r="K45" i="1" s="1"/>
  <c r="E48" i="1"/>
  <c r="E47" i="1" s="1"/>
  <c r="J48" i="1"/>
  <c r="J47" i="1" s="1"/>
  <c r="D49" i="1"/>
  <c r="D48" i="1" s="1"/>
  <c r="D47" i="1" s="1"/>
  <c r="E49" i="1"/>
  <c r="F49" i="1"/>
  <c r="G49" i="1"/>
  <c r="G48" i="1" s="1"/>
  <c r="G47" i="1" s="1"/>
  <c r="H49" i="1"/>
  <c r="H48" i="1" s="1"/>
  <c r="H47" i="1" s="1"/>
  <c r="I49" i="1"/>
  <c r="I48" i="1" s="1"/>
  <c r="I47" i="1" s="1"/>
  <c r="J49" i="1"/>
  <c r="F50" i="1"/>
  <c r="K50" i="1"/>
  <c r="D52" i="1"/>
  <c r="D51" i="1" s="1"/>
  <c r="E52" i="1"/>
  <c r="G52" i="1"/>
  <c r="G51" i="1" s="1"/>
  <c r="H52" i="1"/>
  <c r="H51" i="1" s="1"/>
  <c r="I52" i="1"/>
  <c r="J52" i="1"/>
  <c r="F53" i="1"/>
  <c r="K53" i="1" s="1"/>
  <c r="F54" i="1"/>
  <c r="K54" i="1"/>
  <c r="F55" i="1"/>
  <c r="K55" i="1" s="1"/>
  <c r="E56" i="1"/>
  <c r="J56" i="1"/>
  <c r="D57" i="1"/>
  <c r="D56" i="1" s="1"/>
  <c r="E57" i="1"/>
  <c r="F57" i="1"/>
  <c r="G57" i="1"/>
  <c r="G56" i="1" s="1"/>
  <c r="F56" i="1" s="1"/>
  <c r="H57" i="1"/>
  <c r="H56" i="1" s="1"/>
  <c r="I57" i="1"/>
  <c r="I56" i="1" s="1"/>
  <c r="J57" i="1"/>
  <c r="F58" i="1"/>
  <c r="K58" i="1"/>
  <c r="D59" i="1"/>
  <c r="E59" i="1"/>
  <c r="G59" i="1"/>
  <c r="H59" i="1"/>
  <c r="I59" i="1"/>
  <c r="J59" i="1"/>
  <c r="F60" i="1"/>
  <c r="K60" i="1" s="1"/>
  <c r="F61" i="1"/>
  <c r="K61" i="1"/>
  <c r="F62" i="1"/>
  <c r="K62" i="1" s="1"/>
  <c r="F63" i="1"/>
  <c r="K63" i="1"/>
  <c r="H65" i="1"/>
  <c r="H64" i="1" s="1"/>
  <c r="D66" i="1"/>
  <c r="D65" i="1" s="1"/>
  <c r="D64" i="1" s="1"/>
  <c r="E66" i="1"/>
  <c r="E65" i="1" s="1"/>
  <c r="E64" i="1" s="1"/>
  <c r="G66" i="1"/>
  <c r="F66" i="1" s="1"/>
  <c r="K66" i="1" s="1"/>
  <c r="H66" i="1"/>
  <c r="I66" i="1"/>
  <c r="J66" i="1"/>
  <c r="F67" i="1"/>
  <c r="K67" i="1" s="1"/>
  <c r="F68" i="1"/>
  <c r="K68" i="1"/>
  <c r="F69" i="1"/>
  <c r="K69" i="1" s="1"/>
  <c r="D70" i="1"/>
  <c r="E70" i="1"/>
  <c r="F70" i="1"/>
  <c r="G70" i="1"/>
  <c r="H70" i="1"/>
  <c r="I70" i="1"/>
  <c r="J70" i="1"/>
  <c r="F71" i="1"/>
  <c r="K71" i="1"/>
  <c r="F72" i="1"/>
  <c r="K72" i="1" s="1"/>
  <c r="F73" i="1"/>
  <c r="D74" i="1"/>
  <c r="D73" i="1" s="1"/>
  <c r="E74" i="1"/>
  <c r="E73" i="1" s="1"/>
  <c r="F74" i="1"/>
  <c r="G74" i="1"/>
  <c r="G73" i="1" s="1"/>
  <c r="H74" i="1"/>
  <c r="H73" i="1" s="1"/>
  <c r="I74" i="1"/>
  <c r="I73" i="1" s="1"/>
  <c r="J74" i="1"/>
  <c r="J73" i="1" s="1"/>
  <c r="F75" i="1"/>
  <c r="K75" i="1"/>
  <c r="H11" i="3" l="1"/>
  <c r="J11" i="3"/>
  <c r="E11" i="3"/>
  <c r="I11" i="3"/>
  <c r="D11" i="3"/>
  <c r="G14" i="3"/>
  <c r="G22" i="3"/>
  <c r="F22" i="3" s="1"/>
  <c r="K22" i="3" s="1"/>
  <c r="G18" i="3"/>
  <c r="G64" i="2"/>
  <c r="E50" i="2"/>
  <c r="E45" i="2" s="1"/>
  <c r="J13" i="2"/>
  <c r="E15" i="2"/>
  <c r="E14" i="2" s="1"/>
  <c r="E13" i="2" s="1"/>
  <c r="K56" i="2"/>
  <c r="I50" i="2"/>
  <c r="I45" i="2" s="1"/>
  <c r="D50" i="2"/>
  <c r="G46" i="2"/>
  <c r="D31" i="2"/>
  <c r="D13" i="2" s="1"/>
  <c r="D12" i="2" s="1"/>
  <c r="D11" i="2" s="1"/>
  <c r="K23" i="2"/>
  <c r="I15" i="2"/>
  <c r="I14" i="2" s="1"/>
  <c r="I13" i="2" s="1"/>
  <c r="F55" i="2"/>
  <c r="K55" i="2" s="1"/>
  <c r="J45" i="2"/>
  <c r="G36" i="2"/>
  <c r="F36" i="2" s="1"/>
  <c r="K36" i="2" s="1"/>
  <c r="K32" i="2"/>
  <c r="G21" i="2"/>
  <c r="K18" i="2"/>
  <c r="G50" i="2"/>
  <c r="D45" i="2"/>
  <c r="G42" i="2"/>
  <c r="F42" i="2" s="1"/>
  <c r="K42" i="2" s="1"/>
  <c r="G31" i="2"/>
  <c r="F31" i="2" s="1"/>
  <c r="K31" i="2" s="1"/>
  <c r="G15" i="2"/>
  <c r="H55" i="2"/>
  <c r="H50" i="2" s="1"/>
  <c r="H47" i="2"/>
  <c r="H46" i="2" s="1"/>
  <c r="H22" i="2"/>
  <c r="H21" i="2" s="1"/>
  <c r="H13" i="2" s="1"/>
  <c r="H64" i="2"/>
  <c r="H63" i="2" s="1"/>
  <c r="H31" i="2"/>
  <c r="K56" i="1"/>
  <c r="E46" i="1"/>
  <c r="I46" i="1"/>
  <c r="F51" i="1"/>
  <c r="D46" i="1"/>
  <c r="J65" i="1"/>
  <c r="J64" i="1" s="1"/>
  <c r="F59" i="1"/>
  <c r="K59" i="1" s="1"/>
  <c r="G46" i="1"/>
  <c r="K24" i="1"/>
  <c r="F23" i="1"/>
  <c r="K23" i="1" s="1"/>
  <c r="I65" i="1"/>
  <c r="I64" i="1" s="1"/>
  <c r="K57" i="1"/>
  <c r="J51" i="1"/>
  <c r="J46" i="1" s="1"/>
  <c r="E51" i="1"/>
  <c r="K49" i="1"/>
  <c r="F44" i="1"/>
  <c r="K44" i="1" s="1"/>
  <c r="G32" i="1"/>
  <c r="F32" i="1" s="1"/>
  <c r="K32" i="1" s="1"/>
  <c r="F17" i="1"/>
  <c r="K17" i="1" s="1"/>
  <c r="K73" i="1"/>
  <c r="H46" i="1"/>
  <c r="F37" i="1"/>
  <c r="K37" i="1" s="1"/>
  <c r="E32" i="1"/>
  <c r="I14" i="1"/>
  <c r="K70" i="1"/>
  <c r="G65" i="1"/>
  <c r="F52" i="1"/>
  <c r="K52" i="1" s="1"/>
  <c r="H32" i="1"/>
  <c r="H14" i="1" s="1"/>
  <c r="H13" i="1" s="1"/>
  <c r="D32" i="1"/>
  <c r="D14" i="1" s="1"/>
  <c r="D13" i="1" s="1"/>
  <c r="K74" i="1"/>
  <c r="I51" i="1"/>
  <c r="F48" i="1"/>
  <c r="K48" i="1" s="1"/>
  <c r="F47" i="1"/>
  <c r="K47" i="1" s="1"/>
  <c r="F43" i="1"/>
  <c r="K43" i="1" s="1"/>
  <c r="K33" i="1"/>
  <c r="K27" i="1"/>
  <c r="K19" i="1"/>
  <c r="J16" i="1"/>
  <c r="J15" i="1" s="1"/>
  <c r="J14" i="1" s="1"/>
  <c r="E14" i="1"/>
  <c r="G16" i="1"/>
  <c r="F14" i="3" l="1"/>
  <c r="K14" i="3" s="1"/>
  <c r="G13" i="3"/>
  <c r="F18" i="3"/>
  <c r="K18" i="3" s="1"/>
  <c r="G17" i="3"/>
  <c r="F17" i="3" s="1"/>
  <c r="K17" i="3" s="1"/>
  <c r="F21" i="2"/>
  <c r="K21" i="2" s="1"/>
  <c r="I12" i="2"/>
  <c r="I11" i="2" s="1"/>
  <c r="F47" i="2"/>
  <c r="K47" i="2" s="1"/>
  <c r="E12" i="2"/>
  <c r="E11" i="2" s="1"/>
  <c r="H45" i="2"/>
  <c r="H12" i="2" s="1"/>
  <c r="H11" i="2" s="1"/>
  <c r="F46" i="2"/>
  <c r="K46" i="2" s="1"/>
  <c r="G45" i="2"/>
  <c r="F45" i="2" s="1"/>
  <c r="K45" i="2" s="1"/>
  <c r="F64" i="2"/>
  <c r="K64" i="2" s="1"/>
  <c r="G63" i="2"/>
  <c r="F63" i="2" s="1"/>
  <c r="K63" i="2" s="1"/>
  <c r="F15" i="2"/>
  <c r="K15" i="2" s="1"/>
  <c r="G14" i="2"/>
  <c r="F50" i="2"/>
  <c r="K50" i="2" s="1"/>
  <c r="F22" i="2"/>
  <c r="K22" i="2" s="1"/>
  <c r="J12" i="2"/>
  <c r="J11" i="2" s="1"/>
  <c r="H11" i="1"/>
  <c r="H12" i="1"/>
  <c r="D11" i="1"/>
  <c r="D12" i="1"/>
  <c r="F65" i="1"/>
  <c r="K65" i="1" s="1"/>
  <c r="G64" i="1"/>
  <c r="F64" i="1" s="1"/>
  <c r="K64" i="1" s="1"/>
  <c r="F46" i="1"/>
  <c r="K46" i="1" s="1"/>
  <c r="I13" i="1"/>
  <c r="J13" i="1"/>
  <c r="F16" i="1"/>
  <c r="K16" i="1" s="1"/>
  <c r="G15" i="1"/>
  <c r="E13" i="1"/>
  <c r="K51" i="1"/>
  <c r="F13" i="3" l="1"/>
  <c r="K13" i="3" s="1"/>
  <c r="G12" i="3"/>
  <c r="F14" i="2"/>
  <c r="K14" i="2" s="1"/>
  <c r="G13" i="2"/>
  <c r="I11" i="1"/>
  <c r="I12" i="1"/>
  <c r="F15" i="1"/>
  <c r="K15" i="1" s="1"/>
  <c r="G14" i="1"/>
  <c r="E11" i="1"/>
  <c r="E12" i="1"/>
  <c r="J11" i="1"/>
  <c r="J12" i="1"/>
  <c r="F12" i="3" l="1"/>
  <c r="K12" i="3" s="1"/>
  <c r="G11" i="3"/>
  <c r="F11" i="3" s="1"/>
  <c r="K11" i="3" s="1"/>
  <c r="F13" i="2"/>
  <c r="K13" i="2" s="1"/>
  <c r="G12" i="2"/>
  <c r="G13" i="1"/>
  <c r="F14" i="1"/>
  <c r="K14" i="1" s="1"/>
  <c r="F12" i="2" l="1"/>
  <c r="K12" i="2" s="1"/>
  <c r="G11" i="2"/>
  <c r="F11" i="2" s="1"/>
  <c r="K11" i="2" s="1"/>
  <c r="G11" i="1"/>
  <c r="F11" i="1" s="1"/>
  <c r="K11" i="1" s="1"/>
  <c r="G12" i="1"/>
  <c r="F12" i="1" s="1"/>
  <c r="K12" i="1" s="1"/>
  <c r="F13" i="1"/>
  <c r="K13" i="1" s="1"/>
</calcChain>
</file>

<file path=xl/sharedStrings.xml><?xml version="1.0" encoding="utf-8"?>
<sst xmlns="http://schemas.openxmlformats.org/spreadsheetml/2006/main" count="489" uniqueCount="258">
  <si>
    <t>CENTRALIZAT</t>
  </si>
  <si>
    <t xml:space="preserve"> Anexa 12</t>
  </si>
  <si>
    <t>Cont de executie - Venituri - Bugetul local</t>
  </si>
  <si>
    <t>Trimestrul: 4,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</si>
  <si>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</si>
  <si>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</si>
  <si>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</si>
  <si>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</si>
  <si>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</si>
  <si>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</si>
  <si>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</si>
  <si>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</si>
  <si>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</si>
  <si>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</si>
  <si>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</si>
  <si>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</si>
  <si>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</si>
  <si>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</si>
  <si>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</si>
  <si>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</si>
  <si>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</si>
  <si>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</si>
  <si>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</si>
  <si>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</si>
  <si>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</si>
  <si>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</si>
  <si>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</si>
  <si>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</si>
  <si>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</si>
  <si>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</si>
  <si>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</si>
  <si>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</si>
  <si>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</si>
  <si>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</si>
  <si>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</si>
  <si>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</si>
  <si>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</si>
  <si>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</si>
  <si>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</si>
  <si>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</si>
  <si>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</si>
  <si>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</si>
  <si>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</si>
  <si>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</si>
  <si>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</si>
  <si>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</si>
  <si>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</si>
  <si>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</si>
  <si>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</si>
  <si>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</si>
  <si>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</si>
  <si>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</si>
  <si>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</si>
  <si>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</si>
  <si>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</si>
  <si>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</si>
  <si>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</si>
  <si>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</si>
  <si>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</si>
  <si>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</si>
  <si>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</si>
  <si>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</si>
  <si>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</si>
  <si>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</si>
  <si>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</si>
  <si>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</si>
  <si>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</si>
  <si>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</si>
  <si>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</si>
  <si>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</si>
  <si>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</si>
  <si>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</si>
  <si>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</si>
  <si>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</si>
  <si>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</si>
  <si>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</si>
  <si>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</si>
  <si>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</si>
  <si>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</si>
  <si>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</si>
  <si>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</si>
  <si>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</si>
  <si>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</si>
  <si>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</si>
  <si>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</si>
  <si>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</si>
  <si>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</si>
  <si>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</si>
  <si>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</si>
  <si>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</si>
  <si>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</si>
  <si>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</si>
  <si>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</si>
  <si>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</si>
  <si>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</si>
  <si>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</si>
  <si>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</si>
  <si>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</si>
  <si>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</si>
  <si>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</si>
  <si>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</si>
  <si>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</si>
  <si>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</si>
  <si>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</si>
  <si>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</si>
  <si>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</si>
  <si>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</si>
  <si>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</si>
  <si>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</si>
  <si>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</si>
  <si>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</si>
  <si>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</si>
  <si>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</si>
  <si>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</si>
  <si>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</si>
  <si>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</si>
  <si>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</si>
  <si>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</si>
  <si>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</si>
  <si>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</si>
  <si>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</si>
  <si>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</si>
  <si>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</si>
  <si>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</si>
  <si>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</si>
  <si>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</si>
  <si>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</si>
  <si>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</si>
  <si>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</si>
  <si>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</si>
  <si>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</si>
  <si>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</si>
  <si>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</si>
  <si>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</si>
  <si>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</si>
  <si>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</si>
  <si>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</si>
  <si>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</si>
  <si>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</si>
  <si>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</si>
  <si>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</si>
  <si>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</si>
  <si>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</si>
  <si>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</si>
  <si>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</si>
  <si>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</si>
  <si>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</si>
  <si>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</si>
  <si>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78</t>
  </si>
  <si>
    <t>Venituri din recuperarea cheltuielilor de judecata, imputatii si despagubiri</t>
  </si>
  <si>
    <t>33.02.28</t>
  </si>
  <si>
    <t>80</t>
  </si>
  <si>
    <t>Alte venituri din prestari de servicii si alte activitati</t>
  </si>
  <si>
    <t>33.02.50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</si>
  <si>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</si>
  <si>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</si>
  <si>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</si>
  <si>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</si>
  <si>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</si>
  <si>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</si>
  <si>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</si>
  <si>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</si>
  <si>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</si>
  <si>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</si>
  <si>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</si>
  <si>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</si>
  <si>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</si>
  <si>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</si>
  <si>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</si>
  <si>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</si>
  <si>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</si>
  <si>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</si>
  <si>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</si>
  <si>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</si>
  <si>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</si>
  <si>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</si>
  <si>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</si>
  <si>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</si>
  <si>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</si>
  <si>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</si>
  <si>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</si>
  <si>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</si>
  <si>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</si>
  <si>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</si>
  <si>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</si>
  <si>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</si>
  <si>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</si>
  <si>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144</t>
  </si>
  <si>
    <t>Planuri si  regulamente de urbanism</t>
  </si>
  <si>
    <t>42.02.05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</si>
  <si>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</si>
  <si>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</si>
  <si>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</si>
  <si>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</si>
  <si>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</si>
  <si>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</si>
  <si>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</si>
  <si>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</si>
  <si>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</si>
  <si>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215</t>
  </si>
  <si>
    <t>Subventii primite  de la bugetele consiliilor locale si judetene pentru ajutoare  în situatii de extrema dificultate</t>
  </si>
  <si>
    <t>43.02.08</t>
  </si>
  <si>
    <t>222</t>
  </si>
  <si>
    <t>Sume alocate din bugetul ANCPI pentru finanţarea lucrărilor de înregistrare sistematică din cadrul Programului naţional de cadastru şi carte funciară</t>
  </si>
  <si>
    <t>43.02.34</t>
  </si>
  <si>
    <t>304</t>
  </si>
  <si>
    <t>Sume primite de la UE/alti donatori in contul platilor efectuate si prefinantari aferente cadrului financiar 2014-2020</t>
  </si>
  <si>
    <t>48.02</t>
  </si>
  <si>
    <t>305</t>
  </si>
  <si>
    <t>Fondul European de Dezvoltare Regionala (FEDR)</t>
  </si>
  <si>
    <t>48.02.01</t>
  </si>
  <si>
    <t>306</t>
  </si>
  <si>
    <t xml:space="preserve">  Sume primite in contul platilor efectuate in anul curent</t>
  </si>
  <si>
    <t>48.02.01.01</t>
  </si>
  <si>
    <t>ORDONATOR DE CREDITE,</t>
  </si>
  <si>
    <t>GALERU CONSTANTIN</t>
  </si>
  <si>
    <t>,</t>
  </si>
  <si>
    <t>CONTABIL,</t>
  </si>
  <si>
    <t>BRASOVEANU ELENA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</si>
  <si>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</si>
  <si>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</si>
  <si>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</si>
  <si>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</si>
  <si>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</si>
  <si>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</si>
  <si>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</si>
  <si>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</si>
  <si>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</si>
  <si>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</si>
  <si>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58</t>
  </si>
  <si>
    <t>67</t>
  </si>
  <si>
    <t>68</t>
  </si>
  <si>
    <t>76</t>
  </si>
  <si>
    <t>82</t>
  </si>
  <si>
    <t>83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</si>
  <si>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</si>
  <si>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</si>
  <si>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</si>
  <si>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</si>
  <si>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</si>
  <si>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</si>
  <si>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</si>
  <si>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</si>
  <si>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</si>
  <si>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</si>
  <si>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121</t>
  </si>
  <si>
    <t>145</t>
  </si>
  <si>
    <t>149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</si>
  <si>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</si>
  <si>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</si>
  <si>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</si>
  <si>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</si>
  <si>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</si>
  <si>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</si>
  <si>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</si>
  <si>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167</t>
  </si>
  <si>
    <t>168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</si>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</sst>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D13+D64+D73</f>
        <v>5809700</v>
      </c>
      <c r="E11" s="11">
        <f>E13+E64+E73</f>
        <v>5196500</v>
      </c>
      <c r="F11" s="11">
        <f>G11+H11</f>
        <v>6341123</v>
      </c>
      <c r="G11" s="11">
        <f>G13+G64+G73</f>
        <v>1119611</v>
      </c>
      <c r="H11" s="11">
        <f>H13+H64+H73</f>
        <v>5221512</v>
      </c>
      <c r="I11" s="11">
        <f>I13+I64+I73</f>
        <v>5212812</v>
      </c>
      <c r="J11" s="11">
        <f>J13+J64+J73</f>
        <v>321</v>
      </c>
      <c r="K11" s="11">
        <f>F11-I11-J11</f>
        <v>1127990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1057000</v>
      </c>
      <c r="E12" s="11">
        <f>E13-E33</f>
        <v>1180001</v>
      </c>
      <c r="F12" s="11">
        <f>G12+H12</f>
        <v>2332592</v>
      </c>
      <c r="G12" s="11">
        <f>G13-G33</f>
        <v>1119611</v>
      </c>
      <c r="H12" s="11">
        <f>H13-H33</f>
        <v>1212981</v>
      </c>
      <c r="I12" s="11">
        <f>I13-I33</f>
        <v>1204281</v>
      </c>
      <c r="J12" s="11">
        <f>J13-J33</f>
        <v>321</v>
      </c>
      <c r="K12" s="11">
        <f>F12-I12-J12</f>
        <v>1127990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3497000</v>
      </c>
      <c r="E13" s="11">
        <f>E14+E46</f>
        <v>4581318</v>
      </c>
      <c r="F13" s="11">
        <f>G13+H13</f>
        <v>5727704</v>
      </c>
      <c r="G13" s="11">
        <f>G14+G46</f>
        <v>1119611</v>
      </c>
      <c r="H13" s="11">
        <f>H14+H46</f>
        <v>4608093</v>
      </c>
      <c r="I13" s="11">
        <f>I14+I46</f>
        <v>4599393</v>
      </c>
      <c r="J13" s="11">
        <f>J14+J46</f>
        <v>321</v>
      </c>
      <c r="K13" s="11">
        <f>F13-I13-J13</f>
        <v>1127990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D15+D22+D32+D43</f>
        <v>3199000</v>
      </c>
      <c r="E14" s="11">
        <f>E15+E22+E32+E43</f>
        <v>4235318</v>
      </c>
      <c r="F14" s="11">
        <f>G14+H14</f>
        <v>4946161</v>
      </c>
      <c r="G14" s="11">
        <f>G15+G22+G32+G43</f>
        <v>670433</v>
      </c>
      <c r="H14" s="11">
        <f>H15+H22+H32+H43</f>
        <v>4275728</v>
      </c>
      <c r="I14" s="11">
        <f>I15+I22+I32+I43</f>
        <v>4240387</v>
      </c>
      <c r="J14" s="11">
        <f>J15+J22+J32+J43</f>
        <v>0</v>
      </c>
      <c r="K14" s="11">
        <f>F14-I14-J14</f>
        <v>705774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410000</v>
      </c>
      <c r="E15" s="11">
        <f>+E16</f>
        <v>422000</v>
      </c>
      <c r="F15" s="11">
        <f>G15+H15</f>
        <v>409103</v>
      </c>
      <c r="G15" s="11">
        <f>+G16</f>
        <v>0</v>
      </c>
      <c r="H15" s="11">
        <f>+H16</f>
        <v>409103</v>
      </c>
      <c r="I15" s="11">
        <f>+I16</f>
        <v>409103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410000</v>
      </c>
      <c r="E16" s="11">
        <f>E17+E19</f>
        <v>422000</v>
      </c>
      <c r="F16" s="11">
        <f>G16+H16</f>
        <v>409103</v>
      </c>
      <c r="G16" s="11">
        <f>G17+G19</f>
        <v>0</v>
      </c>
      <c r="H16" s="11">
        <f>H17+H19</f>
        <v>409103</v>
      </c>
      <c r="I16" s="11">
        <f>I17+I19</f>
        <v>409103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6000</v>
      </c>
      <c r="E17" s="11">
        <f>+E18</f>
        <v>7000</v>
      </c>
      <c r="F17" s="11">
        <f>G17+H17</f>
        <v>7166</v>
      </c>
      <c r="G17" s="11">
        <f>+G18</f>
        <v>0</v>
      </c>
      <c r="H17" s="11">
        <f>+H18</f>
        <v>7166</v>
      </c>
      <c r="I17" s="11">
        <f>+I18</f>
        <v>7166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6000</v>
      </c>
      <c r="E18" s="11">
        <v>7000</v>
      </c>
      <c r="F18" s="11">
        <f>G18+H18</f>
        <v>7166</v>
      </c>
      <c r="G18" s="11">
        <v>0</v>
      </c>
      <c r="H18" s="11">
        <v>7166</v>
      </c>
      <c r="I18" s="11">
        <v>7166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404000</v>
      </c>
      <c r="E19" s="11">
        <f>E20+E21</f>
        <v>415000</v>
      </c>
      <c r="F19" s="11">
        <f>G19+H19</f>
        <v>401937</v>
      </c>
      <c r="G19" s="11">
        <f>G20+G21</f>
        <v>0</v>
      </c>
      <c r="H19" s="11">
        <f>H20+H21</f>
        <v>401937</v>
      </c>
      <c r="I19" s="11">
        <f>I20+I21</f>
        <v>401937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217000</v>
      </c>
      <c r="E20" s="11">
        <v>218000</v>
      </c>
      <c r="F20" s="11">
        <f>G20+H20</f>
        <v>203715</v>
      </c>
      <c r="G20" s="11">
        <v>0</v>
      </c>
      <c r="H20" s="11">
        <v>203715</v>
      </c>
      <c r="I20" s="11">
        <v>203715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187000</v>
      </c>
      <c r="E21" s="11">
        <v>197000</v>
      </c>
      <c r="F21" s="11">
        <f>G21+H21</f>
        <v>198222</v>
      </c>
      <c r="G21" s="11">
        <v>0</v>
      </c>
      <c r="H21" s="11">
        <v>198222</v>
      </c>
      <c r="I21" s="11">
        <v>198222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295000</v>
      </c>
      <c r="E22" s="11">
        <f>E23</f>
        <v>330801</v>
      </c>
      <c r="F22" s="11">
        <f>G22+H22</f>
        <v>985497</v>
      </c>
      <c r="G22" s="11">
        <f>G23</f>
        <v>613897</v>
      </c>
      <c r="H22" s="11">
        <f>H23</f>
        <v>371600</v>
      </c>
      <c r="I22" s="11">
        <f>I23</f>
        <v>343038</v>
      </c>
      <c r="J22" s="11">
        <f>J23</f>
        <v>0</v>
      </c>
      <c r="K22" s="11">
        <f>F22-I22-J22</f>
        <v>642459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295000</v>
      </c>
      <c r="E23" s="11">
        <f>E24+E27+E31</f>
        <v>330801</v>
      </c>
      <c r="F23" s="11">
        <f>G23+H23</f>
        <v>985497</v>
      </c>
      <c r="G23" s="11">
        <f>G24+G27+G31</f>
        <v>613897</v>
      </c>
      <c r="H23" s="11">
        <f>H24+H27+H31</f>
        <v>371600</v>
      </c>
      <c r="I23" s="11">
        <f>I24+I27+I31</f>
        <v>343038</v>
      </c>
      <c r="J23" s="11">
        <f>J24+J27+J31</f>
        <v>0</v>
      </c>
      <c r="K23" s="11">
        <f>F23-I23-J23</f>
        <v>642459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70000</v>
      </c>
      <c r="E24" s="11">
        <f>E25+E26</f>
        <v>77000</v>
      </c>
      <c r="F24" s="11">
        <f>G24+H24</f>
        <v>116086</v>
      </c>
      <c r="G24" s="11">
        <f>G25+G26</f>
        <v>35910</v>
      </c>
      <c r="H24" s="11">
        <f>H25+H26</f>
        <v>80176</v>
      </c>
      <c r="I24" s="11">
        <f>I25+I26</f>
        <v>72145</v>
      </c>
      <c r="J24" s="11">
        <f>J25+J26</f>
        <v>0</v>
      </c>
      <c r="K24" s="11">
        <f>F24-I24-J24</f>
        <v>43941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30000</v>
      </c>
      <c r="E25" s="11">
        <v>30000</v>
      </c>
      <c r="F25" s="11">
        <f>G25+H25</f>
        <v>69372</v>
      </c>
      <c r="G25" s="11">
        <v>33956</v>
      </c>
      <c r="H25" s="11">
        <v>35416</v>
      </c>
      <c r="I25" s="11">
        <v>33017</v>
      </c>
      <c r="J25" s="11">
        <v>0</v>
      </c>
      <c r="K25" s="11">
        <f>F25-I25-J25</f>
        <v>36355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40000</v>
      </c>
      <c r="E26" s="11">
        <v>47000</v>
      </c>
      <c r="F26" s="11">
        <f>G26+H26</f>
        <v>46714</v>
      </c>
      <c r="G26" s="11">
        <v>1954</v>
      </c>
      <c r="H26" s="11">
        <v>44760</v>
      </c>
      <c r="I26" s="11">
        <v>39128</v>
      </c>
      <c r="J26" s="11">
        <v>0</v>
      </c>
      <c r="K26" s="11">
        <f>F26-I26-J26</f>
        <v>7586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211000</v>
      </c>
      <c r="E27" s="11">
        <f>E28+E29+E30</f>
        <v>235301</v>
      </c>
      <c r="F27" s="11">
        <f>G27+H27</f>
        <v>851167</v>
      </c>
      <c r="G27" s="11">
        <f>G28+G29+G30</f>
        <v>577987</v>
      </c>
      <c r="H27" s="11">
        <f>H28+H29+H30</f>
        <v>273180</v>
      </c>
      <c r="I27" s="11">
        <f>I28+I29+I30</f>
        <v>252649</v>
      </c>
      <c r="J27" s="11">
        <f>J28+J29+J30</f>
        <v>0</v>
      </c>
      <c r="K27" s="11">
        <f>F27-I27-J27</f>
        <v>598518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45000</v>
      </c>
      <c r="E28" s="11">
        <v>54301</v>
      </c>
      <c r="F28" s="11">
        <f>G28+H28</f>
        <v>154324</v>
      </c>
      <c r="G28" s="11">
        <v>90563</v>
      </c>
      <c r="H28" s="11">
        <v>63761</v>
      </c>
      <c r="I28" s="11">
        <v>57091</v>
      </c>
      <c r="J28" s="11">
        <v>0</v>
      </c>
      <c r="K28" s="11">
        <f>F28-I28-J28</f>
        <v>97233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6000</v>
      </c>
      <c r="E29" s="11">
        <v>3000</v>
      </c>
      <c r="F29" s="11">
        <f>G29+H29</f>
        <v>4255</v>
      </c>
      <c r="G29" s="11">
        <v>980</v>
      </c>
      <c r="H29" s="11">
        <v>3275</v>
      </c>
      <c r="I29" s="11">
        <v>2915</v>
      </c>
      <c r="J29" s="11">
        <v>0</v>
      </c>
      <c r="K29" s="11">
        <f>F29-I29-J29</f>
        <v>1340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160000</v>
      </c>
      <c r="E30" s="11">
        <v>178000</v>
      </c>
      <c r="F30" s="11">
        <f>G30+H30</f>
        <v>692588</v>
      </c>
      <c r="G30" s="11">
        <v>486444</v>
      </c>
      <c r="H30" s="11">
        <v>206144</v>
      </c>
      <c r="I30" s="11">
        <v>192643</v>
      </c>
      <c r="J30" s="11">
        <v>0</v>
      </c>
      <c r="K30" s="11">
        <f>F30-I30-J30</f>
        <v>499945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14000</v>
      </c>
      <c r="E31" s="11">
        <v>18500</v>
      </c>
      <c r="F31" s="11">
        <f>G31+H31</f>
        <v>18244</v>
      </c>
      <c r="G31" s="11">
        <v>0</v>
      </c>
      <c r="H31" s="11">
        <v>18244</v>
      </c>
      <c r="I31" s="11">
        <v>18244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2484000</v>
      </c>
      <c r="E32" s="11">
        <f>E33+E37</f>
        <v>3468017</v>
      </c>
      <c r="F32" s="11">
        <f>G32+H32</f>
        <v>3537186</v>
      </c>
      <c r="G32" s="11">
        <f>G33+G37</f>
        <v>56536</v>
      </c>
      <c r="H32" s="11">
        <f>H33+H37</f>
        <v>3480650</v>
      </c>
      <c r="I32" s="11">
        <f>I33+I37</f>
        <v>3473871</v>
      </c>
      <c r="J32" s="11">
        <f>J33+J37</f>
        <v>0</v>
      </c>
      <c r="K32" s="11">
        <f>F32-I32-J32</f>
        <v>63315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2440000</v>
      </c>
      <c r="E33" s="11">
        <f>+E34+E35+E36</f>
        <v>3401317</v>
      </c>
      <c r="F33" s="11">
        <f>G33+H33</f>
        <v>3395112</v>
      </c>
      <c r="G33" s="11">
        <f>+G34+G35+G36</f>
        <v>0</v>
      </c>
      <c r="H33" s="11">
        <f>+H34+H35+H36</f>
        <v>3395112</v>
      </c>
      <c r="I33" s="11">
        <f>+I34+I35+I36</f>
        <v>3395112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829000</v>
      </c>
      <c r="E34" s="11">
        <v>806000</v>
      </c>
      <c r="F34" s="11">
        <f>G34+H34</f>
        <v>799795</v>
      </c>
      <c r="G34" s="11">
        <v>0</v>
      </c>
      <c r="H34" s="11">
        <v>799795</v>
      </c>
      <c r="I34" s="11">
        <v>799795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210000</v>
      </c>
      <c r="F35" s="11">
        <f>G35+H35</f>
        <v>210000</v>
      </c>
      <c r="G35" s="11">
        <v>0</v>
      </c>
      <c r="H35" s="11">
        <v>210000</v>
      </c>
      <c r="I35" s="11">
        <v>210000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1601000</v>
      </c>
      <c r="E36" s="11">
        <v>2385317</v>
      </c>
      <c r="F36" s="11">
        <f>G36+H36</f>
        <v>2385317</v>
      </c>
      <c r="G36" s="11">
        <v>0</v>
      </c>
      <c r="H36" s="11">
        <v>2385317</v>
      </c>
      <c r="I36" s="11">
        <v>2385317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D38+D41+D42</f>
        <v>44000</v>
      </c>
      <c r="E37" s="11">
        <f>E38+E41+E42</f>
        <v>66700</v>
      </c>
      <c r="F37" s="11">
        <f>G37+H37</f>
        <v>142074</v>
      </c>
      <c r="G37" s="11">
        <f>G38+G41+G42</f>
        <v>56536</v>
      </c>
      <c r="H37" s="11">
        <f>H38+H41+H42</f>
        <v>85538</v>
      </c>
      <c r="I37" s="11">
        <f>I38+I41+I42</f>
        <v>78759</v>
      </c>
      <c r="J37" s="11">
        <f>J38+J41+J42</f>
        <v>0</v>
      </c>
      <c r="K37" s="11">
        <f>F37-I37-J37</f>
        <v>63315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43000</v>
      </c>
      <c r="E38" s="11">
        <f>E39+E40</f>
        <v>65500</v>
      </c>
      <c r="F38" s="11">
        <f>G38+H38</f>
        <v>140739</v>
      </c>
      <c r="G38" s="11">
        <f>G39+G40</f>
        <v>56330</v>
      </c>
      <c r="H38" s="11">
        <f>H39+H40</f>
        <v>84409</v>
      </c>
      <c r="I38" s="11">
        <f>I39+I40</f>
        <v>77553</v>
      </c>
      <c r="J38" s="11">
        <f>J39+J40</f>
        <v>0</v>
      </c>
      <c r="K38" s="11">
        <f>F38-I38-J38</f>
        <v>63186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43000</v>
      </c>
      <c r="E39" s="11">
        <v>62500</v>
      </c>
      <c r="F39" s="11">
        <f>G39+H39</f>
        <v>129806</v>
      </c>
      <c r="G39" s="11">
        <v>51033</v>
      </c>
      <c r="H39" s="11">
        <v>78773</v>
      </c>
      <c r="I39" s="11">
        <v>73512</v>
      </c>
      <c r="J39" s="11">
        <v>0</v>
      </c>
      <c r="K39" s="11">
        <f>F39-I39-J39</f>
        <v>56294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0</v>
      </c>
      <c r="E40" s="11">
        <v>3000</v>
      </c>
      <c r="F40" s="11">
        <f>G40+H40</f>
        <v>10933</v>
      </c>
      <c r="G40" s="11">
        <v>5297</v>
      </c>
      <c r="H40" s="11">
        <v>5636</v>
      </c>
      <c r="I40" s="11">
        <v>4041</v>
      </c>
      <c r="J40" s="11">
        <v>0</v>
      </c>
      <c r="K40" s="11">
        <f>F40-I40-J40</f>
        <v>6892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400</v>
      </c>
      <c r="F41" s="11">
        <f>G41+H41</f>
        <v>399</v>
      </c>
      <c r="G41" s="11">
        <v>0</v>
      </c>
      <c r="H41" s="11">
        <v>399</v>
      </c>
      <c r="I41" s="11">
        <v>399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800</v>
      </c>
      <c r="F42" s="11">
        <f>G42+H42</f>
        <v>936</v>
      </c>
      <c r="G42" s="11">
        <v>206</v>
      </c>
      <c r="H42" s="11">
        <v>730</v>
      </c>
      <c r="I42" s="11">
        <v>807</v>
      </c>
      <c r="J42" s="11">
        <v>0</v>
      </c>
      <c r="K42" s="11">
        <f>F42-I42-J42</f>
        <v>129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10000</v>
      </c>
      <c r="E43" s="11">
        <f>E44</f>
        <v>14500</v>
      </c>
      <c r="F43" s="11">
        <f>G43+H43</f>
        <v>14375</v>
      </c>
      <c r="G43" s="11">
        <f>G44</f>
        <v>0</v>
      </c>
      <c r="H43" s="11">
        <f>H44</f>
        <v>14375</v>
      </c>
      <c r="I43" s="11">
        <f>I44</f>
        <v>14375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10000</v>
      </c>
      <c r="E44" s="11">
        <f>E45</f>
        <v>14500</v>
      </c>
      <c r="F44" s="11">
        <f>G44+H44</f>
        <v>14375</v>
      </c>
      <c r="G44" s="11">
        <f>G45</f>
        <v>0</v>
      </c>
      <c r="H44" s="11">
        <f>H45</f>
        <v>14375</v>
      </c>
      <c r="I44" s="11">
        <f>I45</f>
        <v>14375</v>
      </c>
      <c r="J44" s="11">
        <f>J45</f>
        <v>0</v>
      </c>
      <c r="K44" s="11">
        <f>F44-I44-J44</f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10000</v>
      </c>
      <c r="E45" s="11">
        <v>14500</v>
      </c>
      <c r="F45" s="11">
        <f>G45+H45</f>
        <v>14375</v>
      </c>
      <c r="G45" s="11">
        <v>0</v>
      </c>
      <c r="H45" s="11">
        <v>14375</v>
      </c>
      <c r="I45" s="11">
        <v>14375</v>
      </c>
      <c r="J45" s="11">
        <v>0</v>
      </c>
      <c r="K45" s="11">
        <f>F45-I45-J45</f>
        <v>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298000</v>
      </c>
      <c r="E46" s="11">
        <f>E47+E51</f>
        <v>346000</v>
      </c>
      <c r="F46" s="11">
        <f>G46+H46</f>
        <v>781543</v>
      </c>
      <c r="G46" s="11">
        <f>G47+G51</f>
        <v>449178</v>
      </c>
      <c r="H46" s="11">
        <f>H47+H51</f>
        <v>332365</v>
      </c>
      <c r="I46" s="11">
        <f>I47+I51</f>
        <v>359006</v>
      </c>
      <c r="J46" s="11">
        <f>J47+J51</f>
        <v>321</v>
      </c>
      <c r="K46" s="11">
        <f>F46-I46-J46</f>
        <v>422216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41000</v>
      </c>
      <c r="E47" s="11">
        <f>E48</f>
        <v>40000</v>
      </c>
      <c r="F47" s="11">
        <f>G47+H47</f>
        <v>45973</v>
      </c>
      <c r="G47" s="11">
        <f>G48</f>
        <v>1906</v>
      </c>
      <c r="H47" s="11">
        <f>H48</f>
        <v>44067</v>
      </c>
      <c r="I47" s="11">
        <f>I48</f>
        <v>44261</v>
      </c>
      <c r="J47" s="11">
        <f>J48</f>
        <v>0</v>
      </c>
      <c r="K47" s="11">
        <f>F47-I47-J47</f>
        <v>1712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41000</v>
      </c>
      <c r="E48" s="11">
        <f>+E49</f>
        <v>40000</v>
      </c>
      <c r="F48" s="11">
        <f>G48+H48</f>
        <v>45973</v>
      </c>
      <c r="G48" s="11">
        <f>+G49</f>
        <v>1906</v>
      </c>
      <c r="H48" s="11">
        <f>+H49</f>
        <v>44067</v>
      </c>
      <c r="I48" s="11">
        <f>+I49</f>
        <v>44261</v>
      </c>
      <c r="J48" s="11">
        <f>+J49</f>
        <v>0</v>
      </c>
      <c r="K48" s="11">
        <f>F48-I48-J48</f>
        <v>1712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41000</v>
      </c>
      <c r="E49" s="11">
        <f>+E50</f>
        <v>40000</v>
      </c>
      <c r="F49" s="11">
        <f>G49+H49</f>
        <v>45973</v>
      </c>
      <c r="G49" s="11">
        <f>+G50</f>
        <v>1906</v>
      </c>
      <c r="H49" s="11">
        <f>+H50</f>
        <v>44067</v>
      </c>
      <c r="I49" s="11">
        <f>+I50</f>
        <v>44261</v>
      </c>
      <c r="J49" s="11">
        <f>+J50</f>
        <v>0</v>
      </c>
      <c r="K49" s="11">
        <f>F49-I49-J49</f>
        <v>1712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41000</v>
      </c>
      <c r="E50" s="11">
        <v>40000</v>
      </c>
      <c r="F50" s="11">
        <f>G50+H50</f>
        <v>45973</v>
      </c>
      <c r="G50" s="11">
        <v>1906</v>
      </c>
      <c r="H50" s="11">
        <v>44067</v>
      </c>
      <c r="I50" s="11">
        <v>44261</v>
      </c>
      <c r="J50" s="11">
        <v>0</v>
      </c>
      <c r="K50" s="11">
        <f>F50-I50-J50</f>
        <v>1712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D52+D56+D59</f>
        <v>257000</v>
      </c>
      <c r="E51" s="11">
        <f>E52+E56+E59</f>
        <v>306000</v>
      </c>
      <c r="F51" s="11">
        <f>G51+H51</f>
        <v>735570</v>
      </c>
      <c r="G51" s="11">
        <f>G52+G56+G59</f>
        <v>447272</v>
      </c>
      <c r="H51" s="11">
        <f>H52+H56+H59</f>
        <v>288298</v>
      </c>
      <c r="I51" s="11">
        <f>I52+I56+I59</f>
        <v>314745</v>
      </c>
      <c r="J51" s="11">
        <f>J52+J56+J59</f>
        <v>321</v>
      </c>
      <c r="K51" s="11">
        <f>F51-I51-J51</f>
        <v>420504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D53+D54+D55</f>
        <v>104000</v>
      </c>
      <c r="E52" s="11">
        <f>E53+E54+E55</f>
        <v>110000</v>
      </c>
      <c r="F52" s="11">
        <f>G52+H52</f>
        <v>131637</v>
      </c>
      <c r="G52" s="11">
        <f>G53+G54+G55</f>
        <v>23819</v>
      </c>
      <c r="H52" s="11">
        <f>H53+H54+H55</f>
        <v>107818</v>
      </c>
      <c r="I52" s="11">
        <f>I53+I54+I55</f>
        <v>114976</v>
      </c>
      <c r="J52" s="11">
        <f>J53+J54+J55</f>
        <v>321</v>
      </c>
      <c r="K52" s="11">
        <f>F52-I52-J52</f>
        <v>16340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4000</v>
      </c>
      <c r="E53" s="11">
        <v>4000</v>
      </c>
      <c r="F53" s="11">
        <f>G53+H53</f>
        <v>4683</v>
      </c>
      <c r="G53" s="11">
        <v>918</v>
      </c>
      <c r="H53" s="11">
        <v>3765</v>
      </c>
      <c r="I53" s="11">
        <v>3677</v>
      </c>
      <c r="J53" s="11">
        <v>0</v>
      </c>
      <c r="K53" s="11">
        <f>F53-I53-J53</f>
        <v>1006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2276</v>
      </c>
      <c r="G54" s="11">
        <v>2276</v>
      </c>
      <c r="H54" s="11">
        <v>0</v>
      </c>
      <c r="I54" s="11">
        <v>0</v>
      </c>
      <c r="J54" s="11">
        <v>321</v>
      </c>
      <c r="K54" s="11">
        <f>F54-I54-J54</f>
        <v>1955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100000</v>
      </c>
      <c r="E55" s="11">
        <v>106000</v>
      </c>
      <c r="F55" s="11">
        <f>G55+H55</f>
        <v>124678</v>
      </c>
      <c r="G55" s="11">
        <v>20625</v>
      </c>
      <c r="H55" s="11">
        <v>104053</v>
      </c>
      <c r="I55" s="11">
        <v>111299</v>
      </c>
      <c r="J55" s="11">
        <v>0</v>
      </c>
      <c r="K55" s="11">
        <f>F55-I55-J55</f>
        <v>13379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78000</v>
      </c>
      <c r="E56" s="11">
        <f>E57</f>
        <v>88000</v>
      </c>
      <c r="F56" s="11">
        <f>G56+H56</f>
        <v>446797</v>
      </c>
      <c r="G56" s="11">
        <f>G57</f>
        <v>386002</v>
      </c>
      <c r="H56" s="11">
        <f>H57</f>
        <v>60795</v>
      </c>
      <c r="I56" s="11">
        <f>I57</f>
        <v>92771</v>
      </c>
      <c r="J56" s="11">
        <f>J57</f>
        <v>0</v>
      </c>
      <c r="K56" s="11">
        <f>F56-I56-J56</f>
        <v>354026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78000</v>
      </c>
      <c r="E57" s="11">
        <f>E58</f>
        <v>88000</v>
      </c>
      <c r="F57" s="11">
        <f>G57+H57</f>
        <v>446797</v>
      </c>
      <c r="G57" s="11">
        <f>G58</f>
        <v>386002</v>
      </c>
      <c r="H57" s="11">
        <f>H58</f>
        <v>60795</v>
      </c>
      <c r="I57" s="11">
        <f>I58</f>
        <v>92771</v>
      </c>
      <c r="J57" s="11">
        <f>J58</f>
        <v>0</v>
      </c>
      <c r="K57" s="11">
        <f>F57-I57-J57</f>
        <v>354026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v>78000</v>
      </c>
      <c r="E58" s="11">
        <v>88000</v>
      </c>
      <c r="F58" s="11">
        <f>G58+H58</f>
        <v>446797</v>
      </c>
      <c r="G58" s="11">
        <v>386002</v>
      </c>
      <c r="H58" s="11">
        <v>60795</v>
      </c>
      <c r="I58" s="11">
        <v>92771</v>
      </c>
      <c r="J58" s="11">
        <v>0</v>
      </c>
      <c r="K58" s="11">
        <f>F58-I58-J58</f>
        <v>354026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+D60+D61</f>
        <v>75000</v>
      </c>
      <c r="E59" s="11">
        <f>+E60+E61</f>
        <v>108000</v>
      </c>
      <c r="F59" s="11">
        <f>G59+H59</f>
        <v>157136</v>
      </c>
      <c r="G59" s="11">
        <f>+G60+G61</f>
        <v>37451</v>
      </c>
      <c r="H59" s="11">
        <f>+H60+H61</f>
        <v>119685</v>
      </c>
      <c r="I59" s="11">
        <f>+I60+I61</f>
        <v>106998</v>
      </c>
      <c r="J59" s="11">
        <f>+J60+J61</f>
        <v>0</v>
      </c>
      <c r="K59" s="11">
        <f>F59-I59-J59</f>
        <v>50138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75000</v>
      </c>
      <c r="E60" s="11">
        <v>98000</v>
      </c>
      <c r="F60" s="11">
        <f>G60+H60</f>
        <v>147441</v>
      </c>
      <c r="G60" s="11">
        <v>37065</v>
      </c>
      <c r="H60" s="11">
        <v>110376</v>
      </c>
      <c r="I60" s="11">
        <v>97689</v>
      </c>
      <c r="J60" s="11">
        <v>0</v>
      </c>
      <c r="K60" s="11">
        <f>F60-I60-J60</f>
        <v>49752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10000</v>
      </c>
      <c r="F61" s="11">
        <f>G61+H61</f>
        <v>9695</v>
      </c>
      <c r="G61" s="11">
        <v>386</v>
      </c>
      <c r="H61" s="11">
        <v>9309</v>
      </c>
      <c r="I61" s="11">
        <v>9309</v>
      </c>
      <c r="J61" s="11">
        <v>0</v>
      </c>
      <c r="K61" s="11">
        <f>F61-I61-J61</f>
        <v>386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v>-753300</v>
      </c>
      <c r="E62" s="11">
        <v>-761124</v>
      </c>
      <c r="F62" s="11">
        <f>G62+H62</f>
        <v>-766409</v>
      </c>
      <c r="G62" s="11">
        <v>0</v>
      </c>
      <c r="H62" s="11">
        <v>-766409</v>
      </c>
      <c r="I62" s="11">
        <v>-766409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753300</v>
      </c>
      <c r="E63" s="11">
        <v>761124</v>
      </c>
      <c r="F63" s="11">
        <f>G63+H63</f>
        <v>766409</v>
      </c>
      <c r="G63" s="11">
        <v>0</v>
      </c>
      <c r="H63" s="11">
        <v>766409</v>
      </c>
      <c r="I63" s="11">
        <v>766409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1769400</v>
      </c>
      <c r="E64" s="11">
        <f>E65</f>
        <v>615182</v>
      </c>
      <c r="F64" s="11">
        <f>G64+H64</f>
        <v>613419</v>
      </c>
      <c r="G64" s="11">
        <f>G65</f>
        <v>0</v>
      </c>
      <c r="H64" s="11">
        <f>H65</f>
        <v>613419</v>
      </c>
      <c r="I64" s="11">
        <f>I65</f>
        <v>613419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D66+D70</f>
        <v>1769400</v>
      </c>
      <c r="E65" s="11">
        <f>E66+E70</f>
        <v>615182</v>
      </c>
      <c r="F65" s="11">
        <f>G65+H65</f>
        <v>613419</v>
      </c>
      <c r="G65" s="11">
        <f>G66+G70</f>
        <v>0</v>
      </c>
      <c r="H65" s="11">
        <f>H66+H70</f>
        <v>613419</v>
      </c>
      <c r="I65" s="11">
        <f>I66+I70</f>
        <v>613419</v>
      </c>
      <c r="J65" s="11">
        <f>J66+J70</f>
        <v>0</v>
      </c>
      <c r="K65" s="11">
        <f>F65-I65-J65</f>
        <v>0</v>
      </c>
    </row>
    <row r="66" spans="1:12" s="6" customFormat="1" ht="96" x14ac:dyDescent="0.25">
      <c r="A66" s="10" t="s">
        <v>184</v>
      </c>
      <c r="B66" s="10" t="s">
        <v>185</v>
      </c>
      <c r="C66" s="10" t="s">
        <v>186</v>
      </c>
      <c r="D66" s="11">
        <f>+D67+D68+D69</f>
        <v>1606000</v>
      </c>
      <c r="E66" s="11">
        <f>+E67+E68+E69</f>
        <v>511782</v>
      </c>
      <c r="F66" s="11">
        <f>G66+H66</f>
        <v>510108</v>
      </c>
      <c r="G66" s="11">
        <f>+G67+G68+G69</f>
        <v>0</v>
      </c>
      <c r="H66" s="11">
        <f>+H67+H68+H69</f>
        <v>510108</v>
      </c>
      <c r="I66" s="11">
        <f>+I67+I68+I69</f>
        <v>510108</v>
      </c>
      <c r="J66" s="11">
        <f>+J67+J68+J69</f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v>40000</v>
      </c>
      <c r="E67" s="11">
        <v>44382</v>
      </c>
      <c r="F67" s="11">
        <f>G67+H67</f>
        <v>44382</v>
      </c>
      <c r="G67" s="11">
        <v>0</v>
      </c>
      <c r="H67" s="11">
        <v>44382</v>
      </c>
      <c r="I67" s="11">
        <v>44382</v>
      </c>
      <c r="J67" s="11"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10000</v>
      </c>
      <c r="E68" s="11">
        <v>298400</v>
      </c>
      <c r="F68" s="11">
        <f>G68+H68</f>
        <v>296726</v>
      </c>
      <c r="G68" s="11">
        <v>0</v>
      </c>
      <c r="H68" s="11">
        <v>296726</v>
      </c>
      <c r="I68" s="11">
        <v>296726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1556000</v>
      </c>
      <c r="E69" s="11">
        <v>169000</v>
      </c>
      <c r="F69" s="11">
        <f>G69+H69</f>
        <v>169000</v>
      </c>
      <c r="G69" s="11">
        <v>0</v>
      </c>
      <c r="H69" s="11">
        <v>169000</v>
      </c>
      <c r="I69" s="11">
        <v>169000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f>+D71+D72</f>
        <v>163400</v>
      </c>
      <c r="E70" s="11">
        <f>+E71+E72</f>
        <v>103400</v>
      </c>
      <c r="F70" s="11">
        <f>G70+H70</f>
        <v>103311</v>
      </c>
      <c r="G70" s="11">
        <f>+G71+G72</f>
        <v>0</v>
      </c>
      <c r="H70" s="11">
        <f>+H71+H72</f>
        <v>103311</v>
      </c>
      <c r="I70" s="11">
        <f>+I71+I72</f>
        <v>103311</v>
      </c>
      <c r="J70" s="11">
        <f>+J71+J72</f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v>0</v>
      </c>
      <c r="E71" s="11">
        <v>100000</v>
      </c>
      <c r="F71" s="11">
        <f>G71+H71</f>
        <v>100000</v>
      </c>
      <c r="G71" s="11">
        <v>0</v>
      </c>
      <c r="H71" s="11">
        <v>100000</v>
      </c>
      <c r="I71" s="11">
        <v>100000</v>
      </c>
      <c r="J71" s="11">
        <v>0</v>
      </c>
      <c r="K71" s="11">
        <f>F71-I71-J71</f>
        <v>0</v>
      </c>
    </row>
    <row r="72" spans="1:12" s="6" customFormat="1" ht="43.5" x14ac:dyDescent="0.25">
      <c r="A72" s="10" t="s">
        <v>202</v>
      </c>
      <c r="B72" s="10" t="s">
        <v>203</v>
      </c>
      <c r="C72" s="10" t="s">
        <v>204</v>
      </c>
      <c r="D72" s="11">
        <v>163400</v>
      </c>
      <c r="E72" s="11">
        <v>3400</v>
      </c>
      <c r="F72" s="11">
        <f>G72+H72</f>
        <v>3311</v>
      </c>
      <c r="G72" s="11">
        <v>0</v>
      </c>
      <c r="H72" s="11">
        <v>3311</v>
      </c>
      <c r="I72" s="11">
        <v>3311</v>
      </c>
      <c r="J72" s="11"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f>D74</f>
        <v>543300</v>
      </c>
      <c r="E73" s="11">
        <f>E74</f>
        <v>0</v>
      </c>
      <c r="F73" s="11">
        <f>G73+H73</f>
        <v>0</v>
      </c>
      <c r="G73" s="11">
        <f>G74</f>
        <v>0</v>
      </c>
      <c r="H73" s="11">
        <f>H74</f>
        <v>0</v>
      </c>
      <c r="I73" s="11">
        <f>I74</f>
        <v>0</v>
      </c>
      <c r="J73" s="11">
        <f>J74</f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f>D75</f>
        <v>543300</v>
      </c>
      <c r="E74" s="11">
        <f>E75</f>
        <v>0</v>
      </c>
      <c r="F74" s="11">
        <f>G74+H74</f>
        <v>0</v>
      </c>
      <c r="G74" s="11">
        <f>G75</f>
        <v>0</v>
      </c>
      <c r="H74" s="11">
        <f>H75</f>
        <v>0</v>
      </c>
      <c r="I74" s="11">
        <f>I75</f>
        <v>0</v>
      </c>
      <c r="J74" s="11">
        <f>J75</f>
        <v>0</v>
      </c>
      <c r="K74" s="11">
        <f>F74-I74-J74</f>
        <v>0</v>
      </c>
    </row>
    <row r="75" spans="1:12" s="6" customFormat="1" ht="22.5" x14ac:dyDescent="0.25">
      <c r="A75" s="10" t="s">
        <v>211</v>
      </c>
      <c r="B75" s="10" t="s">
        <v>212</v>
      </c>
      <c r="C75" s="10" t="s">
        <v>213</v>
      </c>
      <c r="D75" s="11">
        <v>543300</v>
      </c>
      <c r="E75" s="11">
        <v>0</v>
      </c>
      <c r="F75" s="11">
        <f>G75+H75</f>
        <v>0</v>
      </c>
      <c r="G75" s="11">
        <v>0</v>
      </c>
      <c r="H75" s="11">
        <v>0</v>
      </c>
      <c r="I75" s="11">
        <v>0</v>
      </c>
      <c r="J75" s="11">
        <v>0</v>
      </c>
      <c r="K75" s="11">
        <f>F75-I75-J75</f>
        <v>0</v>
      </c>
    </row>
    <row r="76" spans="1:12" s="6" customFormat="1" x14ac:dyDescent="0.25">
      <c r="A76" s="8"/>
      <c r="B76" s="8"/>
      <c r="C76" s="8"/>
      <c r="D76" s="9"/>
      <c r="E76" s="9"/>
      <c r="F76" s="9"/>
      <c r="G76" s="9"/>
      <c r="H76" s="9"/>
      <c r="I76" s="9"/>
      <c r="J76" s="9"/>
      <c r="K76" s="9"/>
    </row>
    <row r="77" spans="1:12" x14ac:dyDescent="0.25">
      <c r="A77" s="13" t="s">
        <v>214</v>
      </c>
      <c r="B77" s="13"/>
      <c r="C77" s="13"/>
      <c r="D77" s="13"/>
      <c r="E77" s="13" t="s">
        <v>216</v>
      </c>
      <c r="F77" s="13"/>
      <c r="G77" s="13"/>
      <c r="H77" s="13"/>
      <c r="I77" s="13" t="s">
        <v>217</v>
      </c>
      <c r="J77" s="13"/>
      <c r="K77" s="13"/>
      <c r="L77" s="13"/>
    </row>
    <row r="78" spans="1:12" x14ac:dyDescent="0.25">
      <c r="A78" s="3" t="s">
        <v>215</v>
      </c>
      <c r="B78" s="3"/>
      <c r="C78" s="3"/>
      <c r="D78" s="3"/>
      <c r="E78" s="3" t="s">
        <v>216</v>
      </c>
      <c r="F78" s="3"/>
      <c r="G78" s="3"/>
      <c r="H78" s="3"/>
      <c r="I78" s="3" t="s">
        <v>218</v>
      </c>
      <c r="J78" s="3"/>
      <c r="K78" s="3"/>
      <c r="L78" s="3"/>
    </row>
    <row r="153" spans="1:20" x14ac:dyDescent="0.25">
      <c r="A153" s="12"/>
      <c r="B153" s="12"/>
      <c r="C153" s="12"/>
      <c r="D153" s="12"/>
      <c r="I153" s="12"/>
      <c r="J153" s="12"/>
      <c r="K153" s="12"/>
      <c r="L153" s="12"/>
      <c r="Q153" s="12"/>
      <c r="R153" s="12"/>
      <c r="S153" s="12"/>
      <c r="T153" s="12"/>
    </row>
  </sheetData>
  <mergeCells count="22">
    <mergeCell ref="A77:D77"/>
    <mergeCell ref="A78:D78"/>
    <mergeCell ref="E77:H77"/>
    <mergeCell ref="E78:H78"/>
    <mergeCell ref="I77:L77"/>
    <mergeCell ref="I78:L7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220</v>
      </c>
      <c r="C11" s="10" t="s">
        <v>21</v>
      </c>
      <c r="D11" s="11">
        <f>D12+D63</f>
        <v>2917100</v>
      </c>
      <c r="E11" s="11">
        <f>E12+E63</f>
        <v>4221994</v>
      </c>
      <c r="F11" s="11">
        <f>G11+H11</f>
        <v>5361332</v>
      </c>
      <c r="G11" s="11">
        <f>G12+G63</f>
        <v>1119611</v>
      </c>
      <c r="H11" s="11">
        <f>H12+H63</f>
        <v>4241721</v>
      </c>
      <c r="I11" s="11">
        <f>I12+I63</f>
        <v>4233021</v>
      </c>
      <c r="J11" s="11">
        <f>J12+J63</f>
        <v>321</v>
      </c>
      <c r="K11" s="11">
        <f>F11-I11-J11</f>
        <v>1127990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2743700</v>
      </c>
      <c r="E12" s="11">
        <f>E13+E45</f>
        <v>3820194</v>
      </c>
      <c r="F12" s="11">
        <f>G12+H12</f>
        <v>4961295</v>
      </c>
      <c r="G12" s="11">
        <f>G13+G45</f>
        <v>1119611</v>
      </c>
      <c r="H12" s="11">
        <f>H13+H45</f>
        <v>3841684</v>
      </c>
      <c r="I12" s="11">
        <f>I13+I45</f>
        <v>3832984</v>
      </c>
      <c r="J12" s="11">
        <f>J13+J45</f>
        <v>321</v>
      </c>
      <c r="K12" s="11">
        <f>F12-I12-J12</f>
        <v>1127990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D14+D21+D31+D42</f>
        <v>3199000</v>
      </c>
      <c r="E13" s="11">
        <f>E14+E21+E31+E42</f>
        <v>4235318</v>
      </c>
      <c r="F13" s="11">
        <f>G13+H13</f>
        <v>4946161</v>
      </c>
      <c r="G13" s="11">
        <f>G14+G21+G31+G42</f>
        <v>670433</v>
      </c>
      <c r="H13" s="11">
        <f>H14+H21+H31+H42</f>
        <v>4275728</v>
      </c>
      <c r="I13" s="11">
        <f>I14+I21+I31+I42</f>
        <v>4240387</v>
      </c>
      <c r="J13" s="11">
        <f>J14+J21+J31+J42</f>
        <v>0</v>
      </c>
      <c r="K13" s="11">
        <f>F13-I13-J13</f>
        <v>705774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410000</v>
      </c>
      <c r="E14" s="11">
        <f>+E15</f>
        <v>422000</v>
      </c>
      <c r="F14" s="11">
        <f>G14+H14</f>
        <v>409103</v>
      </c>
      <c r="G14" s="11">
        <f>+G15</f>
        <v>0</v>
      </c>
      <c r="H14" s="11">
        <f>+H15</f>
        <v>409103</v>
      </c>
      <c r="I14" s="11">
        <f>+I15</f>
        <v>409103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221</v>
      </c>
      <c r="B15" s="10" t="s">
        <v>35</v>
      </c>
      <c r="C15" s="10" t="s">
        <v>36</v>
      </c>
      <c r="D15" s="11">
        <f>D16+D18</f>
        <v>410000</v>
      </c>
      <c r="E15" s="11">
        <f>E16+E18</f>
        <v>422000</v>
      </c>
      <c r="F15" s="11">
        <f>G15+H15</f>
        <v>409103</v>
      </c>
      <c r="G15" s="11">
        <f>G16+G18</f>
        <v>0</v>
      </c>
      <c r="H15" s="11">
        <f>H16+H18</f>
        <v>409103</v>
      </c>
      <c r="I15" s="11">
        <f>I16+I18</f>
        <v>409103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6000</v>
      </c>
      <c r="E16" s="11">
        <f>+E17</f>
        <v>7000</v>
      </c>
      <c r="F16" s="11">
        <f>G16+H16</f>
        <v>7166</v>
      </c>
      <c r="G16" s="11">
        <f>+G17</f>
        <v>0</v>
      </c>
      <c r="H16" s="11">
        <f>+H17</f>
        <v>7166</v>
      </c>
      <c r="I16" s="11">
        <f>+I17</f>
        <v>7166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222</v>
      </c>
      <c r="B17" s="10" t="s">
        <v>41</v>
      </c>
      <c r="C17" s="10" t="s">
        <v>42</v>
      </c>
      <c r="D17" s="11">
        <v>6000</v>
      </c>
      <c r="E17" s="11">
        <v>7000</v>
      </c>
      <c r="F17" s="11">
        <f>G17+H17</f>
        <v>7166</v>
      </c>
      <c r="G17" s="11">
        <v>0</v>
      </c>
      <c r="H17" s="11">
        <v>7166</v>
      </c>
      <c r="I17" s="11">
        <v>7166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404000</v>
      </c>
      <c r="E18" s="11">
        <f>E19+E20</f>
        <v>415000</v>
      </c>
      <c r="F18" s="11">
        <f>G18+H18</f>
        <v>401937</v>
      </c>
      <c r="G18" s="11">
        <f>G19+G20</f>
        <v>0</v>
      </c>
      <c r="H18" s="11">
        <f>H19+H20</f>
        <v>401937</v>
      </c>
      <c r="I18" s="11">
        <f>I19+I20</f>
        <v>401937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217000</v>
      </c>
      <c r="E19" s="11">
        <v>218000</v>
      </c>
      <c r="F19" s="11">
        <f>G19+H19</f>
        <v>203715</v>
      </c>
      <c r="G19" s="11">
        <v>0</v>
      </c>
      <c r="H19" s="11">
        <v>203715</v>
      </c>
      <c r="I19" s="11">
        <v>203715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187000</v>
      </c>
      <c r="E20" s="11">
        <v>197000</v>
      </c>
      <c r="F20" s="11">
        <f>G20+H20</f>
        <v>198222</v>
      </c>
      <c r="G20" s="11">
        <v>0</v>
      </c>
      <c r="H20" s="11">
        <v>198222</v>
      </c>
      <c r="I20" s="11">
        <v>198222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223</v>
      </c>
      <c r="B21" s="10" t="s">
        <v>53</v>
      </c>
      <c r="C21" s="10" t="s">
        <v>54</v>
      </c>
      <c r="D21" s="11">
        <f>D22</f>
        <v>295000</v>
      </c>
      <c r="E21" s="11">
        <f>E22</f>
        <v>330801</v>
      </c>
      <c r="F21" s="11">
        <f>G21+H21</f>
        <v>985497</v>
      </c>
      <c r="G21" s="11">
        <f>G22</f>
        <v>613897</v>
      </c>
      <c r="H21" s="11">
        <f>H22</f>
        <v>371600</v>
      </c>
      <c r="I21" s="11">
        <f>I22</f>
        <v>343038</v>
      </c>
      <c r="J21" s="11">
        <f>J22</f>
        <v>0</v>
      </c>
      <c r="K21" s="11">
        <f>F21-I21-J21</f>
        <v>642459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295000</v>
      </c>
      <c r="E22" s="11">
        <f>E23+E26+E30</f>
        <v>330801</v>
      </c>
      <c r="F22" s="11">
        <f>G22+H22</f>
        <v>985497</v>
      </c>
      <c r="G22" s="11">
        <f>G23+G26+G30</f>
        <v>613897</v>
      </c>
      <c r="H22" s="11">
        <f>H23+H26+H30</f>
        <v>371600</v>
      </c>
      <c r="I22" s="11">
        <f>I23+I26+I30</f>
        <v>343038</v>
      </c>
      <c r="J22" s="11">
        <f>J23+J26+J30</f>
        <v>0</v>
      </c>
      <c r="K22" s="11">
        <f>F22-I22-J22</f>
        <v>642459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70000</v>
      </c>
      <c r="E23" s="11">
        <f>E24+E25</f>
        <v>77000</v>
      </c>
      <c r="F23" s="11">
        <f>G23+H23</f>
        <v>116086</v>
      </c>
      <c r="G23" s="11">
        <f>G24+G25</f>
        <v>35910</v>
      </c>
      <c r="H23" s="11">
        <f>H24+H25</f>
        <v>80176</v>
      </c>
      <c r="I23" s="11">
        <f>I24+I25</f>
        <v>72145</v>
      </c>
      <c r="J23" s="11">
        <f>J24+J25</f>
        <v>0</v>
      </c>
      <c r="K23" s="11">
        <f>F23-I23-J23</f>
        <v>43941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30000</v>
      </c>
      <c r="E24" s="11">
        <v>30000</v>
      </c>
      <c r="F24" s="11">
        <f>G24+H24</f>
        <v>69372</v>
      </c>
      <c r="G24" s="11">
        <v>33956</v>
      </c>
      <c r="H24" s="11">
        <v>35416</v>
      </c>
      <c r="I24" s="11">
        <v>33017</v>
      </c>
      <c r="J24" s="11">
        <v>0</v>
      </c>
      <c r="K24" s="11">
        <f>F24-I24-J24</f>
        <v>36355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40000</v>
      </c>
      <c r="E25" s="11">
        <v>47000</v>
      </c>
      <c r="F25" s="11">
        <f>G25+H25</f>
        <v>46714</v>
      </c>
      <c r="G25" s="11">
        <v>1954</v>
      </c>
      <c r="H25" s="11">
        <v>44760</v>
      </c>
      <c r="I25" s="11">
        <v>39128</v>
      </c>
      <c r="J25" s="11">
        <v>0</v>
      </c>
      <c r="K25" s="11">
        <f>F25-I25-J25</f>
        <v>7586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211000</v>
      </c>
      <c r="E26" s="11">
        <f>E27+E28+E29</f>
        <v>235301</v>
      </c>
      <c r="F26" s="11">
        <f>G26+H26</f>
        <v>851167</v>
      </c>
      <c r="G26" s="11">
        <f>G27+G28+G29</f>
        <v>577987</v>
      </c>
      <c r="H26" s="11">
        <f>H27+H28+H29</f>
        <v>273180</v>
      </c>
      <c r="I26" s="11">
        <f>I27+I28+I29</f>
        <v>252649</v>
      </c>
      <c r="J26" s="11">
        <f>J27+J28+J29</f>
        <v>0</v>
      </c>
      <c r="K26" s="11">
        <f>F26-I26-J26</f>
        <v>598518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45000</v>
      </c>
      <c r="E27" s="11">
        <v>54301</v>
      </c>
      <c r="F27" s="11">
        <f>G27+H27</f>
        <v>154324</v>
      </c>
      <c r="G27" s="11">
        <v>90563</v>
      </c>
      <c r="H27" s="11">
        <v>63761</v>
      </c>
      <c r="I27" s="11">
        <v>57091</v>
      </c>
      <c r="J27" s="11">
        <v>0</v>
      </c>
      <c r="K27" s="11">
        <f>F27-I27-J27</f>
        <v>97233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6000</v>
      </c>
      <c r="E28" s="11">
        <v>3000</v>
      </c>
      <c r="F28" s="11">
        <f>G28+H28</f>
        <v>4255</v>
      </c>
      <c r="G28" s="11">
        <v>980</v>
      </c>
      <c r="H28" s="11">
        <v>3275</v>
      </c>
      <c r="I28" s="11">
        <v>2915</v>
      </c>
      <c r="J28" s="11">
        <v>0</v>
      </c>
      <c r="K28" s="11">
        <f>F28-I28-J28</f>
        <v>1340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160000</v>
      </c>
      <c r="E29" s="11">
        <v>178000</v>
      </c>
      <c r="F29" s="11">
        <f>G29+H29</f>
        <v>692588</v>
      </c>
      <c r="G29" s="11">
        <v>486444</v>
      </c>
      <c r="H29" s="11">
        <v>206144</v>
      </c>
      <c r="I29" s="11">
        <v>192643</v>
      </c>
      <c r="J29" s="11">
        <v>0</v>
      </c>
      <c r="K29" s="11">
        <f>F29-I29-J29</f>
        <v>499945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14000</v>
      </c>
      <c r="E30" s="11">
        <v>18500</v>
      </c>
      <c r="F30" s="11">
        <f>G30+H30</f>
        <v>18244</v>
      </c>
      <c r="G30" s="11">
        <v>0</v>
      </c>
      <c r="H30" s="11">
        <v>18244</v>
      </c>
      <c r="I30" s="11">
        <v>18244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224</v>
      </c>
      <c r="B31" s="10" t="s">
        <v>83</v>
      </c>
      <c r="C31" s="10" t="s">
        <v>84</v>
      </c>
      <c r="D31" s="11">
        <f>D32+D36</f>
        <v>2484000</v>
      </c>
      <c r="E31" s="11">
        <f>E32+E36</f>
        <v>3468017</v>
      </c>
      <c r="F31" s="11">
        <f>G31+H31</f>
        <v>3537186</v>
      </c>
      <c r="G31" s="11">
        <f>G32+G36</f>
        <v>56536</v>
      </c>
      <c r="H31" s="11">
        <f>H32+H36</f>
        <v>3480650</v>
      </c>
      <c r="I31" s="11">
        <f>I32+I36</f>
        <v>3473871</v>
      </c>
      <c r="J31" s="11">
        <f>J32+J36</f>
        <v>0</v>
      </c>
      <c r="K31" s="11">
        <f>F31-I31-J31</f>
        <v>63315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2440000</v>
      </c>
      <c r="E32" s="11">
        <f>+E33+E34+E35</f>
        <v>3401317</v>
      </c>
      <c r="F32" s="11">
        <f>G32+H32</f>
        <v>3395112</v>
      </c>
      <c r="G32" s="11">
        <f>+G33+G34+G35</f>
        <v>0</v>
      </c>
      <c r="H32" s="11">
        <f>+H33+H34+H35</f>
        <v>3395112</v>
      </c>
      <c r="I32" s="11">
        <f>+I33+I34+I35</f>
        <v>3395112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225</v>
      </c>
      <c r="B33" s="10" t="s">
        <v>89</v>
      </c>
      <c r="C33" s="10" t="s">
        <v>90</v>
      </c>
      <c r="D33" s="11">
        <v>829000</v>
      </c>
      <c r="E33" s="11">
        <v>806000</v>
      </c>
      <c r="F33" s="11">
        <f>G33+H33</f>
        <v>799795</v>
      </c>
      <c r="G33" s="11">
        <v>0</v>
      </c>
      <c r="H33" s="11">
        <v>799795</v>
      </c>
      <c r="I33" s="11">
        <v>799795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226</v>
      </c>
      <c r="B34" s="10" t="s">
        <v>92</v>
      </c>
      <c r="C34" s="10" t="s">
        <v>93</v>
      </c>
      <c r="D34" s="11">
        <v>10000</v>
      </c>
      <c r="E34" s="11">
        <v>210000</v>
      </c>
      <c r="F34" s="11">
        <f>G34+H34</f>
        <v>210000</v>
      </c>
      <c r="G34" s="11">
        <v>0</v>
      </c>
      <c r="H34" s="11">
        <v>210000</v>
      </c>
      <c r="I34" s="11">
        <v>210000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1601000</v>
      </c>
      <c r="E35" s="11">
        <v>2385317</v>
      </c>
      <c r="F35" s="11">
        <f>G35+H35</f>
        <v>2385317</v>
      </c>
      <c r="G35" s="11">
        <v>0</v>
      </c>
      <c r="H35" s="11">
        <v>2385317</v>
      </c>
      <c r="I35" s="11">
        <v>2385317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227</v>
      </c>
      <c r="B36" s="10" t="s">
        <v>98</v>
      </c>
      <c r="C36" s="10" t="s">
        <v>99</v>
      </c>
      <c r="D36" s="11">
        <f>D37+D40+D41</f>
        <v>44000</v>
      </c>
      <c r="E36" s="11">
        <f>E37+E40+E41</f>
        <v>66700</v>
      </c>
      <c r="F36" s="11">
        <f>G36+H36</f>
        <v>142074</v>
      </c>
      <c r="G36" s="11">
        <f>G37+G40+G41</f>
        <v>56536</v>
      </c>
      <c r="H36" s="11">
        <f>H37+H40+H41</f>
        <v>85538</v>
      </c>
      <c r="I36" s="11">
        <f>I37+I40+I41</f>
        <v>78759</v>
      </c>
      <c r="J36" s="11">
        <f>J37+J40+J41</f>
        <v>0</v>
      </c>
      <c r="K36" s="11">
        <f>F36-I36-J36</f>
        <v>63315</v>
      </c>
    </row>
    <row r="37" spans="1:11" s="6" customFormat="1" ht="22.5" x14ac:dyDescent="0.25">
      <c r="A37" s="10" t="s">
        <v>228</v>
      </c>
      <c r="B37" s="10" t="s">
        <v>101</v>
      </c>
      <c r="C37" s="10" t="s">
        <v>102</v>
      </c>
      <c r="D37" s="11">
        <f>D38+D39</f>
        <v>43000</v>
      </c>
      <c r="E37" s="11">
        <f>E38+E39</f>
        <v>65500</v>
      </c>
      <c r="F37" s="11">
        <f>G37+H37</f>
        <v>140739</v>
      </c>
      <c r="G37" s="11">
        <f>G38+G39</f>
        <v>56330</v>
      </c>
      <c r="H37" s="11">
        <f>H38+H39</f>
        <v>84409</v>
      </c>
      <c r="I37" s="11">
        <f>I38+I39</f>
        <v>77553</v>
      </c>
      <c r="J37" s="11">
        <f>J38+J39</f>
        <v>0</v>
      </c>
      <c r="K37" s="11">
        <f>F37-I37-J37</f>
        <v>63186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43000</v>
      </c>
      <c r="E38" s="11">
        <v>62500</v>
      </c>
      <c r="F38" s="11">
        <f>G38+H38</f>
        <v>129806</v>
      </c>
      <c r="G38" s="11">
        <v>51033</v>
      </c>
      <c r="H38" s="11">
        <v>78773</v>
      </c>
      <c r="I38" s="11">
        <v>73512</v>
      </c>
      <c r="J38" s="11">
        <v>0</v>
      </c>
      <c r="K38" s="11">
        <f>F38-I38-J38</f>
        <v>56294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0</v>
      </c>
      <c r="E39" s="11">
        <v>3000</v>
      </c>
      <c r="F39" s="11">
        <f>G39+H39</f>
        <v>10933</v>
      </c>
      <c r="G39" s="11">
        <v>5297</v>
      </c>
      <c r="H39" s="11">
        <v>5636</v>
      </c>
      <c r="I39" s="11">
        <v>4041</v>
      </c>
      <c r="J39" s="11">
        <v>0</v>
      </c>
      <c r="K39" s="11">
        <f>F39-I39-J39</f>
        <v>6892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0</v>
      </c>
      <c r="E40" s="11">
        <v>400</v>
      </c>
      <c r="F40" s="11">
        <f>G40+H40</f>
        <v>399</v>
      </c>
      <c r="G40" s="11">
        <v>0</v>
      </c>
      <c r="H40" s="11">
        <v>399</v>
      </c>
      <c r="I40" s="11">
        <v>399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106</v>
      </c>
      <c r="B41" s="10" t="s">
        <v>113</v>
      </c>
      <c r="C41" s="10" t="s">
        <v>114</v>
      </c>
      <c r="D41" s="11">
        <v>1000</v>
      </c>
      <c r="E41" s="11">
        <v>800</v>
      </c>
      <c r="F41" s="11">
        <f>G41+H41</f>
        <v>936</v>
      </c>
      <c r="G41" s="11">
        <v>206</v>
      </c>
      <c r="H41" s="11">
        <v>730</v>
      </c>
      <c r="I41" s="11">
        <v>807</v>
      </c>
      <c r="J41" s="11">
        <v>0</v>
      </c>
      <c r="K41" s="11">
        <f>F41-I41-J41</f>
        <v>129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f>D43</f>
        <v>10000</v>
      </c>
      <c r="E42" s="11">
        <f>E43</f>
        <v>14500</v>
      </c>
      <c r="F42" s="11">
        <f>G42+H42</f>
        <v>14375</v>
      </c>
      <c r="G42" s="11">
        <f>G43</f>
        <v>0</v>
      </c>
      <c r="H42" s="11">
        <f>H43</f>
        <v>14375</v>
      </c>
      <c r="I42" s="11">
        <f>I43</f>
        <v>14375</v>
      </c>
      <c r="J42" s="11">
        <f>J43</f>
        <v>0</v>
      </c>
      <c r="K42" s="11">
        <f>F42-I42-J42</f>
        <v>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10000</v>
      </c>
      <c r="E43" s="11">
        <f>E44</f>
        <v>14500</v>
      </c>
      <c r="F43" s="11">
        <f>G43+H43</f>
        <v>14375</v>
      </c>
      <c r="G43" s="11">
        <f>G44</f>
        <v>0</v>
      </c>
      <c r="H43" s="11">
        <f>H44</f>
        <v>14375</v>
      </c>
      <c r="I43" s="11">
        <f>I44</f>
        <v>14375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10000</v>
      </c>
      <c r="E44" s="11">
        <v>14500</v>
      </c>
      <c r="F44" s="11">
        <f>G44+H44</f>
        <v>14375</v>
      </c>
      <c r="G44" s="11">
        <v>0</v>
      </c>
      <c r="H44" s="11">
        <v>14375</v>
      </c>
      <c r="I44" s="11">
        <v>14375</v>
      </c>
      <c r="J44" s="11">
        <v>0</v>
      </c>
      <c r="K44" s="11">
        <f>F44-I44-J44</f>
        <v>0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-455300</v>
      </c>
      <c r="E45" s="11">
        <f>E46+E50</f>
        <v>-415124</v>
      </c>
      <c r="F45" s="11">
        <f>G45+H45</f>
        <v>15134</v>
      </c>
      <c r="G45" s="11">
        <f>G46+G50</f>
        <v>449178</v>
      </c>
      <c r="H45" s="11">
        <f>H46+H50</f>
        <v>-434044</v>
      </c>
      <c r="I45" s="11">
        <f>I46+I50</f>
        <v>-407403</v>
      </c>
      <c r="J45" s="11">
        <f>J46+J50</f>
        <v>321</v>
      </c>
      <c r="K45" s="11">
        <f>F45-I45-J45</f>
        <v>422216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41000</v>
      </c>
      <c r="E46" s="11">
        <f>E47</f>
        <v>40000</v>
      </c>
      <c r="F46" s="11">
        <f>G46+H46</f>
        <v>45973</v>
      </c>
      <c r="G46" s="11">
        <f>G47</f>
        <v>1906</v>
      </c>
      <c r="H46" s="11">
        <f>H47</f>
        <v>44067</v>
      </c>
      <c r="I46" s="11">
        <f>I47</f>
        <v>44261</v>
      </c>
      <c r="J46" s="11">
        <f>J47</f>
        <v>0</v>
      </c>
      <c r="K46" s="11">
        <f>F46-I46-J46</f>
        <v>1712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41000</v>
      </c>
      <c r="E47" s="11">
        <f>+E48</f>
        <v>40000</v>
      </c>
      <c r="F47" s="11">
        <f>G47+H47</f>
        <v>45973</v>
      </c>
      <c r="G47" s="11">
        <f>+G48</f>
        <v>1906</v>
      </c>
      <c r="H47" s="11">
        <f>+H48</f>
        <v>44067</v>
      </c>
      <c r="I47" s="11">
        <f>+I48</f>
        <v>44261</v>
      </c>
      <c r="J47" s="11">
        <f>+J48</f>
        <v>0</v>
      </c>
      <c r="K47" s="11">
        <f>F47-I47-J47</f>
        <v>1712</v>
      </c>
    </row>
    <row r="48" spans="1:11" s="6" customFormat="1" x14ac:dyDescent="0.25">
      <c r="A48" s="10" t="s">
        <v>229</v>
      </c>
      <c r="B48" s="10" t="s">
        <v>134</v>
      </c>
      <c r="C48" s="10" t="s">
        <v>135</v>
      </c>
      <c r="D48" s="11">
        <f>+D49</f>
        <v>41000</v>
      </c>
      <c r="E48" s="11">
        <f>+E49</f>
        <v>40000</v>
      </c>
      <c r="F48" s="11">
        <f>G48+H48</f>
        <v>45973</v>
      </c>
      <c r="G48" s="11">
        <f>+G49</f>
        <v>1906</v>
      </c>
      <c r="H48" s="11">
        <f>+H49</f>
        <v>44067</v>
      </c>
      <c r="I48" s="11">
        <f>+I49</f>
        <v>44261</v>
      </c>
      <c r="J48" s="11">
        <f>+J49</f>
        <v>0</v>
      </c>
      <c r="K48" s="11">
        <f>F48-I48-J48</f>
        <v>1712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41000</v>
      </c>
      <c r="E49" s="11">
        <v>40000</v>
      </c>
      <c r="F49" s="11">
        <f>G49+H49</f>
        <v>45973</v>
      </c>
      <c r="G49" s="11">
        <v>1906</v>
      </c>
      <c r="H49" s="11">
        <v>44067</v>
      </c>
      <c r="I49" s="11">
        <v>44261</v>
      </c>
      <c r="J49" s="11">
        <v>0</v>
      </c>
      <c r="K49" s="11">
        <f>F49-I49-J49</f>
        <v>1712</v>
      </c>
    </row>
    <row r="50" spans="1:11" s="6" customFormat="1" ht="22.5" x14ac:dyDescent="0.25">
      <c r="A50" s="10" t="s">
        <v>230</v>
      </c>
      <c r="B50" s="10" t="s">
        <v>140</v>
      </c>
      <c r="C50" s="10" t="s">
        <v>141</v>
      </c>
      <c r="D50" s="11">
        <f>D51+D55+D58+D61</f>
        <v>-496300</v>
      </c>
      <c r="E50" s="11">
        <f>E51+E55+E58+E61</f>
        <v>-455124</v>
      </c>
      <c r="F50" s="11">
        <f>G50+H50</f>
        <v>-30839</v>
      </c>
      <c r="G50" s="11">
        <f>G51+G55+G58+G61</f>
        <v>447272</v>
      </c>
      <c r="H50" s="11">
        <f>H51+H55+H58+H61</f>
        <v>-478111</v>
      </c>
      <c r="I50" s="11">
        <f>I51+I55+I58+I61</f>
        <v>-451664</v>
      </c>
      <c r="J50" s="11">
        <f>J51+J55+J58+J61</f>
        <v>321</v>
      </c>
      <c r="K50" s="11">
        <f>F50-I50-J50</f>
        <v>420504</v>
      </c>
    </row>
    <row r="51" spans="1:11" s="6" customFormat="1" ht="43.5" x14ac:dyDescent="0.25">
      <c r="A51" s="10" t="s">
        <v>231</v>
      </c>
      <c r="B51" s="10" t="s">
        <v>143</v>
      </c>
      <c r="C51" s="10" t="s">
        <v>144</v>
      </c>
      <c r="D51" s="11">
        <f>D52+D53+D54</f>
        <v>104000</v>
      </c>
      <c r="E51" s="11">
        <f>E52+E53+E54</f>
        <v>110000</v>
      </c>
      <c r="F51" s="11">
        <f>G51+H51</f>
        <v>131637</v>
      </c>
      <c r="G51" s="11">
        <f>G52+G53+G54</f>
        <v>23819</v>
      </c>
      <c r="H51" s="11">
        <f>H52+H53+H54</f>
        <v>107818</v>
      </c>
      <c r="I51" s="11">
        <f>I52+I53+I54</f>
        <v>114976</v>
      </c>
      <c r="J51" s="11">
        <f>J52+J53+J54</f>
        <v>321</v>
      </c>
      <c r="K51" s="11">
        <f>F51-I51-J51</f>
        <v>16340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4000</v>
      </c>
      <c r="E52" s="11">
        <v>4000</v>
      </c>
      <c r="F52" s="11">
        <f>G52+H52</f>
        <v>4683</v>
      </c>
      <c r="G52" s="11">
        <v>918</v>
      </c>
      <c r="H52" s="11">
        <v>3765</v>
      </c>
      <c r="I52" s="11">
        <v>3677</v>
      </c>
      <c r="J52" s="11">
        <v>0</v>
      </c>
      <c r="K52" s="11">
        <f>F52-I52-J52</f>
        <v>1006</v>
      </c>
    </row>
    <row r="53" spans="1:11" s="6" customFormat="1" ht="22.5" x14ac:dyDescent="0.25">
      <c r="A53" s="10" t="s">
        <v>232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2276</v>
      </c>
      <c r="G53" s="11">
        <v>2276</v>
      </c>
      <c r="H53" s="11">
        <v>0</v>
      </c>
      <c r="I53" s="11">
        <v>0</v>
      </c>
      <c r="J53" s="11">
        <v>321</v>
      </c>
      <c r="K53" s="11">
        <f>F53-I53-J53</f>
        <v>1955</v>
      </c>
    </row>
    <row r="54" spans="1:11" s="6" customFormat="1" ht="22.5" x14ac:dyDescent="0.25">
      <c r="A54" s="10" t="s">
        <v>148</v>
      </c>
      <c r="B54" s="10" t="s">
        <v>152</v>
      </c>
      <c r="C54" s="10" t="s">
        <v>153</v>
      </c>
      <c r="D54" s="11">
        <v>100000</v>
      </c>
      <c r="E54" s="11">
        <v>106000</v>
      </c>
      <c r="F54" s="11">
        <f>G54+H54</f>
        <v>124678</v>
      </c>
      <c r="G54" s="11">
        <v>20625</v>
      </c>
      <c r="H54" s="11">
        <v>104053</v>
      </c>
      <c r="I54" s="11">
        <v>111299</v>
      </c>
      <c r="J54" s="11">
        <v>0</v>
      </c>
      <c r="K54" s="11">
        <f>F54-I54-J54</f>
        <v>13379</v>
      </c>
    </row>
    <row r="55" spans="1:11" s="6" customFormat="1" ht="22.5" x14ac:dyDescent="0.25">
      <c r="A55" s="10" t="s">
        <v>233</v>
      </c>
      <c r="B55" s="10" t="s">
        <v>155</v>
      </c>
      <c r="C55" s="10" t="s">
        <v>156</v>
      </c>
      <c r="D55" s="11">
        <f>D56</f>
        <v>78000</v>
      </c>
      <c r="E55" s="11">
        <f>E56</f>
        <v>88000</v>
      </c>
      <c r="F55" s="11">
        <f>G55+H55</f>
        <v>446797</v>
      </c>
      <c r="G55" s="11">
        <f>G56</f>
        <v>386002</v>
      </c>
      <c r="H55" s="11">
        <f>H56</f>
        <v>60795</v>
      </c>
      <c r="I55" s="11">
        <f>I56</f>
        <v>92771</v>
      </c>
      <c r="J55" s="11">
        <f>J56</f>
        <v>0</v>
      </c>
      <c r="K55" s="11">
        <f>F55-I55-J55</f>
        <v>354026</v>
      </c>
    </row>
    <row r="56" spans="1:11" s="6" customFormat="1" ht="22.5" x14ac:dyDescent="0.25">
      <c r="A56" s="10" t="s">
        <v>234</v>
      </c>
      <c r="B56" s="10" t="s">
        <v>158</v>
      </c>
      <c r="C56" s="10" t="s">
        <v>159</v>
      </c>
      <c r="D56" s="11">
        <f>D57</f>
        <v>78000</v>
      </c>
      <c r="E56" s="11">
        <f>E57</f>
        <v>88000</v>
      </c>
      <c r="F56" s="11">
        <f>G56+H56</f>
        <v>446797</v>
      </c>
      <c r="G56" s="11">
        <f>G57</f>
        <v>386002</v>
      </c>
      <c r="H56" s="11">
        <f>H57</f>
        <v>60795</v>
      </c>
      <c r="I56" s="11">
        <f>I57</f>
        <v>92771</v>
      </c>
      <c r="J56" s="11">
        <f>J57</f>
        <v>0</v>
      </c>
      <c r="K56" s="11">
        <f>F56-I56-J56</f>
        <v>354026</v>
      </c>
    </row>
    <row r="57" spans="1:11" s="6" customFormat="1" ht="22.5" x14ac:dyDescent="0.25">
      <c r="A57" s="10" t="s">
        <v>154</v>
      </c>
      <c r="B57" s="10" t="s">
        <v>161</v>
      </c>
      <c r="C57" s="10" t="s">
        <v>162</v>
      </c>
      <c r="D57" s="11">
        <v>78000</v>
      </c>
      <c r="E57" s="11">
        <v>88000</v>
      </c>
      <c r="F57" s="11">
        <f>G57+H57</f>
        <v>446797</v>
      </c>
      <c r="G57" s="11">
        <v>386002</v>
      </c>
      <c r="H57" s="11">
        <v>60795</v>
      </c>
      <c r="I57" s="11">
        <v>92771</v>
      </c>
      <c r="J57" s="11">
        <v>0</v>
      </c>
      <c r="K57" s="11">
        <f>F57-I57-J57</f>
        <v>354026</v>
      </c>
    </row>
    <row r="58" spans="1:11" s="6" customFormat="1" ht="33" x14ac:dyDescent="0.25">
      <c r="A58" s="10" t="s">
        <v>235</v>
      </c>
      <c r="B58" s="10" t="s">
        <v>164</v>
      </c>
      <c r="C58" s="10" t="s">
        <v>165</v>
      </c>
      <c r="D58" s="11">
        <f>+D59+D60</f>
        <v>75000</v>
      </c>
      <c r="E58" s="11">
        <f>+E59+E60</f>
        <v>108000</v>
      </c>
      <c r="F58" s="11">
        <f>G58+H58</f>
        <v>157136</v>
      </c>
      <c r="G58" s="11">
        <f>+G59+G60</f>
        <v>37451</v>
      </c>
      <c r="H58" s="11">
        <f>+H59+H60</f>
        <v>119685</v>
      </c>
      <c r="I58" s="11">
        <f>+I59+I60</f>
        <v>106998</v>
      </c>
      <c r="J58" s="11">
        <f>+J59+J60</f>
        <v>0</v>
      </c>
      <c r="K58" s="11">
        <f>F58-I58-J58</f>
        <v>50138</v>
      </c>
    </row>
    <row r="59" spans="1:11" s="6" customFormat="1" x14ac:dyDescent="0.25">
      <c r="A59" s="10" t="s">
        <v>236</v>
      </c>
      <c r="B59" s="10" t="s">
        <v>167</v>
      </c>
      <c r="C59" s="10" t="s">
        <v>168</v>
      </c>
      <c r="D59" s="11">
        <v>75000</v>
      </c>
      <c r="E59" s="11">
        <v>98000</v>
      </c>
      <c r="F59" s="11">
        <f>G59+H59</f>
        <v>147441</v>
      </c>
      <c r="G59" s="11">
        <v>37065</v>
      </c>
      <c r="H59" s="11">
        <v>110376</v>
      </c>
      <c r="I59" s="11">
        <v>97689</v>
      </c>
      <c r="J59" s="11">
        <v>0</v>
      </c>
      <c r="K59" s="11">
        <f>F59-I59-J59</f>
        <v>49752</v>
      </c>
    </row>
    <row r="60" spans="1:11" s="6" customFormat="1" x14ac:dyDescent="0.25">
      <c r="A60" s="10" t="s">
        <v>237</v>
      </c>
      <c r="B60" s="10" t="s">
        <v>170</v>
      </c>
      <c r="C60" s="10" t="s">
        <v>171</v>
      </c>
      <c r="D60" s="11">
        <v>0</v>
      </c>
      <c r="E60" s="11">
        <v>10000</v>
      </c>
      <c r="F60" s="11">
        <f>G60+H60</f>
        <v>9695</v>
      </c>
      <c r="G60" s="11">
        <v>386</v>
      </c>
      <c r="H60" s="11">
        <v>9309</v>
      </c>
      <c r="I60" s="11">
        <v>9309</v>
      </c>
      <c r="J60" s="11">
        <v>0</v>
      </c>
      <c r="K60" s="11">
        <f>F60-I60-J60</f>
        <v>386</v>
      </c>
    </row>
    <row r="61" spans="1:11" s="6" customFormat="1" ht="22.5" x14ac:dyDescent="0.25">
      <c r="A61" s="10" t="s">
        <v>238</v>
      </c>
      <c r="B61" s="10" t="s">
        <v>239</v>
      </c>
      <c r="C61" s="10" t="s">
        <v>240</v>
      </c>
      <c r="D61" s="11">
        <f>+D62</f>
        <v>-753300</v>
      </c>
      <c r="E61" s="11">
        <f>+E62</f>
        <v>-761124</v>
      </c>
      <c r="F61" s="11">
        <f>G61+H61</f>
        <v>-766409</v>
      </c>
      <c r="G61" s="11">
        <f>+G62</f>
        <v>0</v>
      </c>
      <c r="H61" s="11">
        <f>+H62</f>
        <v>-766409</v>
      </c>
      <c r="I61" s="11">
        <f>+I62</f>
        <v>-766409</v>
      </c>
      <c r="J61" s="11">
        <f>+J62</f>
        <v>0</v>
      </c>
      <c r="K61" s="11">
        <f>F61-I61-J61</f>
        <v>0</v>
      </c>
    </row>
    <row r="62" spans="1:11" s="6" customFormat="1" ht="33" x14ac:dyDescent="0.25">
      <c r="A62" s="10" t="s">
        <v>241</v>
      </c>
      <c r="B62" s="10" t="s">
        <v>173</v>
      </c>
      <c r="C62" s="10" t="s">
        <v>174</v>
      </c>
      <c r="D62" s="11">
        <v>-753300</v>
      </c>
      <c r="E62" s="11">
        <v>-761124</v>
      </c>
      <c r="F62" s="11">
        <f>G62+H62</f>
        <v>-766409</v>
      </c>
      <c r="G62" s="11">
        <v>0</v>
      </c>
      <c r="H62" s="11">
        <v>-766409</v>
      </c>
      <c r="I62" s="11">
        <v>-766409</v>
      </c>
      <c r="J62" s="11">
        <v>0</v>
      </c>
      <c r="K62" s="11">
        <f>F62-I62-J62</f>
        <v>0</v>
      </c>
    </row>
    <row r="63" spans="1:11" s="6" customFormat="1" x14ac:dyDescent="0.25">
      <c r="A63" s="10" t="s">
        <v>242</v>
      </c>
      <c r="B63" s="10" t="s">
        <v>179</v>
      </c>
      <c r="C63" s="10" t="s">
        <v>180</v>
      </c>
      <c r="D63" s="11">
        <f>D64</f>
        <v>173400</v>
      </c>
      <c r="E63" s="11">
        <f>E64</f>
        <v>401800</v>
      </c>
      <c r="F63" s="11">
        <f>G63+H63</f>
        <v>400037</v>
      </c>
      <c r="G63" s="11">
        <f>G64</f>
        <v>0</v>
      </c>
      <c r="H63" s="11">
        <f>H64</f>
        <v>400037</v>
      </c>
      <c r="I63" s="11">
        <f>I64</f>
        <v>400037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243</v>
      </c>
      <c r="B64" s="10" t="s">
        <v>182</v>
      </c>
      <c r="C64" s="10" t="s">
        <v>183</v>
      </c>
      <c r="D64" s="11">
        <f>D65+D67</f>
        <v>173400</v>
      </c>
      <c r="E64" s="11">
        <f>E65+E67</f>
        <v>401800</v>
      </c>
      <c r="F64" s="11">
        <f>G64+H64</f>
        <v>400037</v>
      </c>
      <c r="G64" s="11">
        <f>G65+G67</f>
        <v>0</v>
      </c>
      <c r="H64" s="11">
        <f>H65+H67</f>
        <v>400037</v>
      </c>
      <c r="I64" s="11">
        <f>I65+I67</f>
        <v>400037</v>
      </c>
      <c r="J64" s="11">
        <f>J65+J67</f>
        <v>0</v>
      </c>
      <c r="K64" s="11">
        <f>F64-I64-J64</f>
        <v>0</v>
      </c>
    </row>
    <row r="65" spans="1:12" s="6" customFormat="1" ht="96" x14ac:dyDescent="0.25">
      <c r="A65" s="10" t="s">
        <v>244</v>
      </c>
      <c r="B65" s="10" t="s">
        <v>185</v>
      </c>
      <c r="C65" s="10" t="s">
        <v>186</v>
      </c>
      <c r="D65" s="11">
        <f>+D66</f>
        <v>10000</v>
      </c>
      <c r="E65" s="11">
        <f>+E66</f>
        <v>298400</v>
      </c>
      <c r="F65" s="11">
        <f>G65+H65</f>
        <v>296726</v>
      </c>
      <c r="G65" s="11">
        <f>+G66</f>
        <v>0</v>
      </c>
      <c r="H65" s="11">
        <f>+H66</f>
        <v>296726</v>
      </c>
      <c r="I65" s="11">
        <f>+I66</f>
        <v>296726</v>
      </c>
      <c r="J65" s="11">
        <f>+J66</f>
        <v>0</v>
      </c>
      <c r="K65" s="11">
        <f>F65-I65-J65</f>
        <v>0</v>
      </c>
    </row>
    <row r="66" spans="1:12" s="6" customFormat="1" ht="43.5" x14ac:dyDescent="0.25">
      <c r="A66" s="10" t="s">
        <v>245</v>
      </c>
      <c r="B66" s="10" t="s">
        <v>191</v>
      </c>
      <c r="C66" s="10" t="s">
        <v>192</v>
      </c>
      <c r="D66" s="11">
        <v>10000</v>
      </c>
      <c r="E66" s="11">
        <v>298400</v>
      </c>
      <c r="F66" s="11">
        <f>G66+H66</f>
        <v>296726</v>
      </c>
      <c r="G66" s="11">
        <v>0</v>
      </c>
      <c r="H66" s="11">
        <v>296726</v>
      </c>
      <c r="I66" s="11">
        <v>296726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246</v>
      </c>
      <c r="B67" s="10" t="s">
        <v>197</v>
      </c>
      <c r="C67" s="10" t="s">
        <v>198</v>
      </c>
      <c r="D67" s="11">
        <f>+D68+D69</f>
        <v>163400</v>
      </c>
      <c r="E67" s="11">
        <f>+E68+E69</f>
        <v>103400</v>
      </c>
      <c r="F67" s="11">
        <f>G67+H67</f>
        <v>103311</v>
      </c>
      <c r="G67" s="11">
        <f>+G68+G69</f>
        <v>0</v>
      </c>
      <c r="H67" s="11">
        <f>+H68+H69</f>
        <v>103311</v>
      </c>
      <c r="I67" s="11">
        <f>+I68+I69</f>
        <v>103311</v>
      </c>
      <c r="J67" s="11">
        <f>+J68+J69</f>
        <v>0</v>
      </c>
      <c r="K67" s="11">
        <f>F67-I67-J67</f>
        <v>0</v>
      </c>
    </row>
    <row r="68" spans="1:12" s="6" customFormat="1" ht="33" x14ac:dyDescent="0.25">
      <c r="A68" s="10" t="s">
        <v>247</v>
      </c>
      <c r="B68" s="10" t="s">
        <v>200</v>
      </c>
      <c r="C68" s="10" t="s">
        <v>201</v>
      </c>
      <c r="D68" s="11">
        <v>0</v>
      </c>
      <c r="E68" s="11">
        <v>100000</v>
      </c>
      <c r="F68" s="11">
        <f>G68+H68</f>
        <v>100000</v>
      </c>
      <c r="G68" s="11">
        <v>0</v>
      </c>
      <c r="H68" s="11">
        <v>100000</v>
      </c>
      <c r="I68" s="11">
        <v>100000</v>
      </c>
      <c r="J68" s="11">
        <v>0</v>
      </c>
      <c r="K68" s="11">
        <f>F68-I68-J68</f>
        <v>0</v>
      </c>
    </row>
    <row r="69" spans="1:12" s="6" customFormat="1" ht="43.5" x14ac:dyDescent="0.25">
      <c r="A69" s="10" t="s">
        <v>248</v>
      </c>
      <c r="B69" s="10" t="s">
        <v>203</v>
      </c>
      <c r="C69" s="10" t="s">
        <v>204</v>
      </c>
      <c r="D69" s="11">
        <v>163400</v>
      </c>
      <c r="E69" s="11">
        <v>3400</v>
      </c>
      <c r="F69" s="11">
        <f>G69+H69</f>
        <v>3311</v>
      </c>
      <c r="G69" s="11">
        <v>0</v>
      </c>
      <c r="H69" s="11">
        <v>3311</v>
      </c>
      <c r="I69" s="11">
        <v>3311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214</v>
      </c>
      <c r="B71" s="13"/>
      <c r="C71" s="13"/>
      <c r="D71" s="13"/>
      <c r="E71" s="13" t="s">
        <v>216</v>
      </c>
      <c r="F71" s="13"/>
      <c r="G71" s="13"/>
      <c r="H71" s="13"/>
      <c r="I71" s="13" t="s">
        <v>217</v>
      </c>
      <c r="J71" s="13"/>
      <c r="K71" s="13"/>
      <c r="L71" s="13"/>
    </row>
    <row r="72" spans="1:12" x14ac:dyDescent="0.25">
      <c r="A72" s="3" t="s">
        <v>215</v>
      </c>
      <c r="B72" s="3"/>
      <c r="C72" s="3"/>
      <c r="D72" s="3"/>
      <c r="E72" s="3" t="s">
        <v>216</v>
      </c>
      <c r="F72" s="3"/>
      <c r="G72" s="3"/>
      <c r="H72" s="3"/>
      <c r="I72" s="3" t="s">
        <v>218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250</v>
      </c>
      <c r="C11" s="10" t="s">
        <v>21</v>
      </c>
      <c r="D11" s="11">
        <f>D12+D17+D22</f>
        <v>2892600</v>
      </c>
      <c r="E11" s="11">
        <f>E12+E17+E22</f>
        <v>974506</v>
      </c>
      <c r="F11" s="11">
        <f>G11+H11</f>
        <v>979791</v>
      </c>
      <c r="G11" s="11">
        <f>G12+G17+G22</f>
        <v>0</v>
      </c>
      <c r="H11" s="11">
        <f>H12+H17+H22</f>
        <v>979791</v>
      </c>
      <c r="I11" s="11">
        <f>I12+I17+I22</f>
        <v>979791</v>
      </c>
      <c r="J11" s="11">
        <f>J12+J17+J22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753300</v>
      </c>
      <c r="E12" s="11">
        <f>+E13</f>
        <v>761124</v>
      </c>
      <c r="F12" s="11">
        <f>G12+H12</f>
        <v>766409</v>
      </c>
      <c r="G12" s="11">
        <f>+G13</f>
        <v>0</v>
      </c>
      <c r="H12" s="11">
        <f>+H13</f>
        <v>766409</v>
      </c>
      <c r="I12" s="11">
        <f>+I13</f>
        <v>766409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251</v>
      </c>
      <c r="B13" s="10" t="s">
        <v>125</v>
      </c>
      <c r="C13" s="10" t="s">
        <v>126</v>
      </c>
      <c r="D13" s="11">
        <f>+D14</f>
        <v>753300</v>
      </c>
      <c r="E13" s="11">
        <f>+E14</f>
        <v>761124</v>
      </c>
      <c r="F13" s="11">
        <f>G13+H13</f>
        <v>766409</v>
      </c>
      <c r="G13" s="11">
        <f>+G14</f>
        <v>0</v>
      </c>
      <c r="H13" s="11">
        <f>+H14</f>
        <v>766409</v>
      </c>
      <c r="I13" s="11">
        <f>+I14</f>
        <v>766409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221</v>
      </c>
      <c r="B14" s="10" t="s">
        <v>140</v>
      </c>
      <c r="C14" s="10" t="s">
        <v>141</v>
      </c>
      <c r="D14" s="11">
        <f>+D15</f>
        <v>753300</v>
      </c>
      <c r="E14" s="11">
        <f>+E15</f>
        <v>761124</v>
      </c>
      <c r="F14" s="11">
        <f>G14+H14</f>
        <v>766409</v>
      </c>
      <c r="G14" s="11">
        <f>+G15</f>
        <v>0</v>
      </c>
      <c r="H14" s="11">
        <f>+H15</f>
        <v>766409</v>
      </c>
      <c r="I14" s="11">
        <f>+I15</f>
        <v>766409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252</v>
      </c>
      <c r="B15" s="10" t="s">
        <v>239</v>
      </c>
      <c r="C15" s="10" t="s">
        <v>240</v>
      </c>
      <c r="D15" s="11">
        <f>+D16</f>
        <v>753300</v>
      </c>
      <c r="E15" s="11">
        <f>+E16</f>
        <v>761124</v>
      </c>
      <c r="F15" s="11">
        <f>G15+H15</f>
        <v>766409</v>
      </c>
      <c r="G15" s="11">
        <f>+G16</f>
        <v>0</v>
      </c>
      <c r="H15" s="11">
        <f>+H16</f>
        <v>766409</v>
      </c>
      <c r="I15" s="11">
        <f>+I16</f>
        <v>766409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253</v>
      </c>
      <c r="B16" s="10" t="s">
        <v>176</v>
      </c>
      <c r="C16" s="10" t="s">
        <v>177</v>
      </c>
      <c r="D16" s="11">
        <v>753300</v>
      </c>
      <c r="E16" s="11">
        <v>761124</v>
      </c>
      <c r="F16" s="11">
        <f>G16+H16</f>
        <v>766409</v>
      </c>
      <c r="G16" s="11">
        <v>0</v>
      </c>
      <c r="H16" s="11">
        <v>766409</v>
      </c>
      <c r="I16" s="11">
        <v>766409</v>
      </c>
      <c r="J16" s="11">
        <v>0</v>
      </c>
      <c r="K16" s="11">
        <f>F16-I16-J16</f>
        <v>0</v>
      </c>
    </row>
    <row r="17" spans="1:12" s="6" customFormat="1" x14ac:dyDescent="0.25">
      <c r="A17" s="10" t="s">
        <v>226</v>
      </c>
      <c r="B17" s="10" t="s">
        <v>179</v>
      </c>
      <c r="C17" s="10" t="s">
        <v>180</v>
      </c>
      <c r="D17" s="11">
        <f>D18</f>
        <v>1596000</v>
      </c>
      <c r="E17" s="11">
        <f>E18</f>
        <v>213382</v>
      </c>
      <c r="F17" s="11">
        <f>G17+H17</f>
        <v>213382</v>
      </c>
      <c r="G17" s="11">
        <f>G18</f>
        <v>0</v>
      </c>
      <c r="H17" s="11">
        <f>H18</f>
        <v>213382</v>
      </c>
      <c r="I17" s="11">
        <f>I18</f>
        <v>213382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91</v>
      </c>
      <c r="B18" s="10" t="s">
        <v>182</v>
      </c>
      <c r="C18" s="10" t="s">
        <v>183</v>
      </c>
      <c r="D18" s="11">
        <f>D19</f>
        <v>1596000</v>
      </c>
      <c r="E18" s="11">
        <f>E19</f>
        <v>213382</v>
      </c>
      <c r="F18" s="11">
        <f>G18+H18</f>
        <v>213382</v>
      </c>
      <c r="G18" s="11">
        <f>G19</f>
        <v>0</v>
      </c>
      <c r="H18" s="11">
        <f>H19</f>
        <v>213382</v>
      </c>
      <c r="I18" s="11">
        <f>I19</f>
        <v>213382</v>
      </c>
      <c r="J18" s="11">
        <f>J19</f>
        <v>0</v>
      </c>
      <c r="K18" s="11">
        <f>F18-I18-J18</f>
        <v>0</v>
      </c>
    </row>
    <row r="19" spans="1:12" s="6" customFormat="1" ht="96" x14ac:dyDescent="0.25">
      <c r="A19" s="10" t="s">
        <v>94</v>
      </c>
      <c r="B19" s="10" t="s">
        <v>185</v>
      </c>
      <c r="C19" s="10" t="s">
        <v>186</v>
      </c>
      <c r="D19" s="11">
        <f>+D20+D21</f>
        <v>1596000</v>
      </c>
      <c r="E19" s="11">
        <f>+E20+E21</f>
        <v>213382</v>
      </c>
      <c r="F19" s="11">
        <f>G19+H19</f>
        <v>213382</v>
      </c>
      <c r="G19" s="11">
        <f>+G20+G21</f>
        <v>0</v>
      </c>
      <c r="H19" s="11">
        <f>+H20+H21</f>
        <v>213382</v>
      </c>
      <c r="I19" s="11">
        <f>+I20+I21</f>
        <v>213382</v>
      </c>
      <c r="J19" s="11">
        <f>+J20+J21</f>
        <v>0</v>
      </c>
      <c r="K19" s="11">
        <f>F19-I19-J19</f>
        <v>0</v>
      </c>
    </row>
    <row r="20" spans="1:12" s="6" customFormat="1" x14ac:dyDescent="0.25">
      <c r="A20" s="10" t="s">
        <v>227</v>
      </c>
      <c r="B20" s="10" t="s">
        <v>188</v>
      </c>
      <c r="C20" s="10" t="s">
        <v>189</v>
      </c>
      <c r="D20" s="11">
        <v>40000</v>
      </c>
      <c r="E20" s="11">
        <v>44382</v>
      </c>
      <c r="F20" s="11">
        <f>G20+H20</f>
        <v>44382</v>
      </c>
      <c r="G20" s="11">
        <v>0</v>
      </c>
      <c r="H20" s="11">
        <v>44382</v>
      </c>
      <c r="I20" s="11">
        <v>44382</v>
      </c>
      <c r="J20" s="11">
        <v>0</v>
      </c>
      <c r="K20" s="11">
        <f>F20-I20-J20</f>
        <v>0</v>
      </c>
    </row>
    <row r="21" spans="1:12" s="6" customFormat="1" ht="22.5" x14ac:dyDescent="0.25">
      <c r="A21" s="10" t="s">
        <v>254</v>
      </c>
      <c r="B21" s="10" t="s">
        <v>194</v>
      </c>
      <c r="C21" s="10" t="s">
        <v>195</v>
      </c>
      <c r="D21" s="11">
        <v>1556000</v>
      </c>
      <c r="E21" s="11">
        <v>169000</v>
      </c>
      <c r="F21" s="11">
        <f>G21+H21</f>
        <v>169000</v>
      </c>
      <c r="G21" s="11">
        <v>0</v>
      </c>
      <c r="H21" s="11">
        <v>169000</v>
      </c>
      <c r="I21" s="11">
        <v>169000</v>
      </c>
      <c r="J21" s="11">
        <v>0</v>
      </c>
      <c r="K21" s="11">
        <f>F21-I21-J21</f>
        <v>0</v>
      </c>
    </row>
    <row r="22" spans="1:12" s="6" customFormat="1" ht="33" x14ac:dyDescent="0.25">
      <c r="A22" s="10" t="s">
        <v>255</v>
      </c>
      <c r="B22" s="10" t="s">
        <v>206</v>
      </c>
      <c r="C22" s="10" t="s">
        <v>207</v>
      </c>
      <c r="D22" s="11">
        <f>D23</f>
        <v>543300</v>
      </c>
      <c r="E22" s="11">
        <f>E23</f>
        <v>0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22.5" x14ac:dyDescent="0.25">
      <c r="A23" s="10" t="s">
        <v>256</v>
      </c>
      <c r="B23" s="10" t="s">
        <v>209</v>
      </c>
      <c r="C23" s="10" t="s">
        <v>210</v>
      </c>
      <c r="D23" s="11">
        <f>D24</f>
        <v>543300</v>
      </c>
      <c r="E23" s="11">
        <f>E24</f>
        <v>0</v>
      </c>
      <c r="F23" s="11">
        <f>G23+H23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257</v>
      </c>
      <c r="B24" s="10" t="s">
        <v>212</v>
      </c>
      <c r="C24" s="10" t="s">
        <v>213</v>
      </c>
      <c r="D24" s="11">
        <v>543300</v>
      </c>
      <c r="E24" s="11">
        <v>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214</v>
      </c>
      <c r="B26" s="13"/>
      <c r="C26" s="13"/>
      <c r="D26" s="13"/>
      <c r="E26" s="13" t="s">
        <v>216</v>
      </c>
      <c r="F26" s="13"/>
      <c r="G26" s="13"/>
      <c r="H26" s="13"/>
      <c r="I26" s="13" t="s">
        <v>217</v>
      </c>
      <c r="J26" s="13"/>
      <c r="K26" s="13"/>
      <c r="L26" s="13"/>
    </row>
    <row r="27" spans="1:12" x14ac:dyDescent="0.25">
      <c r="A27" s="3" t="s">
        <v>215</v>
      </c>
      <c r="B27" s="3"/>
      <c r="C27" s="3"/>
      <c r="D27" s="3"/>
      <c r="E27" s="3" t="s">
        <v>216</v>
      </c>
      <c r="F27" s="3"/>
      <c r="G27" s="3"/>
      <c r="H27" s="3"/>
      <c r="I27" s="3" t="s">
        <v>218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2022-03-01T10:48:55Z</dcterms:created>
  <dcterms:modified xsi:type="dcterms:W3CDTF">2022-03-01T10:49:09Z</dcterms:modified>
</cp:coreProperties>
</file>