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2\Oltenesti\"/>
    </mc:Choice>
  </mc:AlternateContent>
  <xr:revisionPtr revIDLastSave="0" documentId="8_{D16AADC5-833B-420E-8654-EC65B9B8D02A}" xr6:coauthVersionLast="43" xr6:coauthVersionMax="43" xr10:uidLastSave="{00000000-0000-0000-0000-000000000000}"/>
  <bookViews>
    <workbookView xWindow="2775" yWindow="2715" windowWidth="15375" windowHeight="7875" xr2:uid="{FA4699C4-5E2A-434A-8375-6E448BE5957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4" i="1" l="1"/>
  <c r="E13" i="1" s="1"/>
  <c r="I14" i="1"/>
  <c r="D15" i="1"/>
  <c r="D14" i="1" s="1"/>
  <c r="D13" i="1" s="1"/>
  <c r="E15" i="1"/>
  <c r="F15" i="1"/>
  <c r="F14" i="1" s="1"/>
  <c r="F13" i="1" s="1"/>
  <c r="G15" i="1"/>
  <c r="G14" i="1" s="1"/>
  <c r="G13" i="1" s="1"/>
  <c r="H15" i="1"/>
  <c r="H14" i="1" s="1"/>
  <c r="H13" i="1" s="1"/>
  <c r="I15" i="1"/>
  <c r="K15" i="1" s="1"/>
  <c r="J15" i="1"/>
  <c r="J14" i="1" s="1"/>
  <c r="J13" i="1" s="1"/>
  <c r="L15" i="1"/>
  <c r="L14" i="1" s="1"/>
  <c r="L13" i="1" s="1"/>
  <c r="K16" i="1"/>
  <c r="D17" i="1"/>
  <c r="E17" i="1"/>
  <c r="F17" i="1"/>
  <c r="G17" i="1"/>
  <c r="H17" i="1"/>
  <c r="I17" i="1"/>
  <c r="J17" i="1"/>
  <c r="K17" i="1" s="1"/>
  <c r="L17" i="1"/>
  <c r="K18" i="1"/>
  <c r="D19" i="1"/>
  <c r="H19" i="1"/>
  <c r="L19" i="1"/>
  <c r="D20" i="1"/>
  <c r="E20" i="1"/>
  <c r="E19" i="1" s="1"/>
  <c r="F20" i="1"/>
  <c r="F19" i="1" s="1"/>
  <c r="G20" i="1"/>
  <c r="G19" i="1" s="1"/>
  <c r="H20" i="1"/>
  <c r="I20" i="1"/>
  <c r="I19" i="1" s="1"/>
  <c r="K19" i="1" s="1"/>
  <c r="J20" i="1"/>
  <c r="J19" i="1" s="1"/>
  <c r="K20" i="1"/>
  <c r="L20" i="1"/>
  <c r="K21" i="1"/>
  <c r="D24" i="1"/>
  <c r="E24" i="1"/>
  <c r="E23" i="1" s="1"/>
  <c r="F24" i="1"/>
  <c r="F23" i="1" s="1"/>
  <c r="G24" i="1"/>
  <c r="G23" i="1" s="1"/>
  <c r="H24" i="1"/>
  <c r="I24" i="1"/>
  <c r="I23" i="1" s="1"/>
  <c r="J24" i="1"/>
  <c r="J23" i="1" s="1"/>
  <c r="K24" i="1"/>
  <c r="L24" i="1"/>
  <c r="K25" i="1"/>
  <c r="K26" i="1"/>
  <c r="D27" i="1"/>
  <c r="D23" i="1" s="1"/>
  <c r="E27" i="1"/>
  <c r="F27" i="1"/>
  <c r="G27" i="1"/>
  <c r="H27" i="1"/>
  <c r="H23" i="1" s="1"/>
  <c r="I27" i="1"/>
  <c r="K27" i="1" s="1"/>
  <c r="J27" i="1"/>
  <c r="L27" i="1"/>
  <c r="L23" i="1" s="1"/>
  <c r="L22" i="1" s="1"/>
  <c r="K28" i="1"/>
  <c r="K29" i="1"/>
  <c r="E30" i="1"/>
  <c r="G30" i="1"/>
  <c r="I30" i="1"/>
  <c r="D31" i="1"/>
  <c r="D30" i="1" s="1"/>
  <c r="E31" i="1"/>
  <c r="F31" i="1"/>
  <c r="F30" i="1" s="1"/>
  <c r="G31" i="1"/>
  <c r="H31" i="1"/>
  <c r="H30" i="1" s="1"/>
  <c r="I31" i="1"/>
  <c r="K31" i="1" s="1"/>
  <c r="J31" i="1"/>
  <c r="J30" i="1" s="1"/>
  <c r="L31" i="1"/>
  <c r="L30" i="1" s="1"/>
  <c r="K32" i="1"/>
  <c r="F33" i="1"/>
  <c r="J33" i="1"/>
  <c r="D34" i="1"/>
  <c r="E34" i="1"/>
  <c r="E33" i="1" s="1"/>
  <c r="F34" i="1"/>
  <c r="G34" i="1"/>
  <c r="G33" i="1" s="1"/>
  <c r="H34" i="1"/>
  <c r="I34" i="1"/>
  <c r="K34" i="1" s="1"/>
  <c r="J34" i="1"/>
  <c r="L34" i="1"/>
  <c r="K35" i="1"/>
  <c r="D36" i="1"/>
  <c r="D33" i="1" s="1"/>
  <c r="E36" i="1"/>
  <c r="F36" i="1"/>
  <c r="G36" i="1"/>
  <c r="H36" i="1"/>
  <c r="H33" i="1" s="1"/>
  <c r="I36" i="1"/>
  <c r="J36" i="1"/>
  <c r="K36" i="1"/>
  <c r="L36" i="1"/>
  <c r="L33" i="1" s="1"/>
  <c r="K37" i="1"/>
  <c r="K38" i="1"/>
  <c r="D39" i="1"/>
  <c r="H39" i="1"/>
  <c r="L39" i="1"/>
  <c r="D40" i="1"/>
  <c r="E40" i="1"/>
  <c r="E39" i="1" s="1"/>
  <c r="F40" i="1"/>
  <c r="G40" i="1"/>
  <c r="G39" i="1" s="1"/>
  <c r="H40" i="1"/>
  <c r="I40" i="1"/>
  <c r="I39" i="1" s="1"/>
  <c r="J40" i="1"/>
  <c r="K40" i="1"/>
  <c r="L40" i="1"/>
  <c r="K41" i="1"/>
  <c r="D42" i="1"/>
  <c r="E42" i="1"/>
  <c r="F42" i="1"/>
  <c r="F39" i="1" s="1"/>
  <c r="G42" i="1"/>
  <c r="H42" i="1"/>
  <c r="I42" i="1"/>
  <c r="K42" i="1" s="1"/>
  <c r="J42" i="1"/>
  <c r="J39" i="1" s="1"/>
  <c r="L42" i="1"/>
  <c r="K43" i="1"/>
  <c r="D45" i="1"/>
  <c r="D44" i="1" s="1"/>
  <c r="F45" i="1"/>
  <c r="F44" i="1" s="1"/>
  <c r="H45" i="1"/>
  <c r="H44" i="1" s="1"/>
  <c r="J45" i="1"/>
  <c r="J44" i="1" s="1"/>
  <c r="L45" i="1"/>
  <c r="L44" i="1" s="1"/>
  <c r="D46" i="1"/>
  <c r="E46" i="1"/>
  <c r="E45" i="1" s="1"/>
  <c r="E44" i="1" s="1"/>
  <c r="F46" i="1"/>
  <c r="G46" i="1"/>
  <c r="G45" i="1" s="1"/>
  <c r="G44" i="1" s="1"/>
  <c r="H46" i="1"/>
  <c r="I46" i="1"/>
  <c r="K46" i="1" s="1"/>
  <c r="J46" i="1"/>
  <c r="L46" i="1"/>
  <c r="K47" i="1"/>
  <c r="K48" i="1"/>
  <c r="K49" i="1"/>
  <c r="K50" i="1"/>
  <c r="D51" i="1"/>
  <c r="E51" i="1"/>
  <c r="F51" i="1"/>
  <c r="G51" i="1"/>
  <c r="H51" i="1"/>
  <c r="I51" i="1"/>
  <c r="K51" i="1" s="1"/>
  <c r="J51" i="1"/>
  <c r="L51" i="1"/>
  <c r="K52" i="1"/>
  <c r="E54" i="1"/>
  <c r="E53" i="1" s="1"/>
  <c r="G54" i="1"/>
  <c r="G53" i="1" s="1"/>
  <c r="I54" i="1"/>
  <c r="K54" i="1" s="1"/>
  <c r="D55" i="1"/>
  <c r="D54" i="1" s="1"/>
  <c r="D53" i="1" s="1"/>
  <c r="E55" i="1"/>
  <c r="F55" i="1"/>
  <c r="F54" i="1" s="1"/>
  <c r="F53" i="1" s="1"/>
  <c r="G55" i="1"/>
  <c r="H55" i="1"/>
  <c r="H54" i="1" s="1"/>
  <c r="H53" i="1" s="1"/>
  <c r="I55" i="1"/>
  <c r="K55" i="1" s="1"/>
  <c r="J55" i="1"/>
  <c r="J54" i="1" s="1"/>
  <c r="J53" i="1" s="1"/>
  <c r="L55" i="1"/>
  <c r="L54" i="1" s="1"/>
  <c r="L53" i="1" s="1"/>
  <c r="K56" i="1"/>
  <c r="K57" i="1"/>
  <c r="K58" i="1"/>
  <c r="K59" i="1"/>
  <c r="K60" i="1"/>
  <c r="F22" i="1" l="1"/>
  <c r="K23" i="1"/>
  <c r="E22" i="1"/>
  <c r="E12" i="1" s="1"/>
  <c r="J22" i="1"/>
  <c r="L12" i="1"/>
  <c r="K14" i="1"/>
  <c r="K39" i="1"/>
  <c r="K30" i="1"/>
  <c r="H22" i="1"/>
  <c r="H12" i="1" s="1"/>
  <c r="D22" i="1"/>
  <c r="D12" i="1" s="1"/>
  <c r="G22" i="1"/>
  <c r="G12" i="1" s="1"/>
  <c r="J12" i="1"/>
  <c r="F12" i="1"/>
  <c r="I53" i="1"/>
  <c r="K53" i="1" s="1"/>
  <c r="I45" i="1"/>
  <c r="I33" i="1"/>
  <c r="K33" i="1" s="1"/>
  <c r="I13" i="1"/>
  <c r="I22" i="1" l="1"/>
  <c r="K22" i="1" s="1"/>
  <c r="K13" i="1"/>
  <c r="I12" i="1"/>
  <c r="K12" i="1" s="1"/>
  <c r="K45" i="1"/>
  <c r="I44" i="1"/>
  <c r="K44" i="1" s="1"/>
</calcChain>
</file>

<file path=xl/sharedStrings.xml><?xml version="1.0" encoding="utf-8"?>
<sst xmlns="http://schemas.openxmlformats.org/spreadsheetml/2006/main" count="173" uniqueCount="170">
  <si>
    <t>CENTRALIZAT</t>
  </si>
  <si>
    <t xml:space="preserve"> Anexa 13</t>
  </si>
  <si>
    <t>Cont de executie - Cheltuieli - Bugetul local</t>
  </si>
  <si>
    <t>Trimestrul: 2, Anul: 2022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</si>
  <si>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</si>
  <si>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</si>
  <si>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</si>
  <si>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</si>
  <si>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</si>
  <si>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</si>
  <si>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</si>
  <si>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</si>
  <si>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</si>
  <si>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</si>
  <si>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</si>
  <si>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</si>
  <si>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</si>
  <si>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</si>
  <si>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</si>
  <si>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  (cod 50.02+59.02+64.02+69.02+79.02)</t>
  </si>
  <si>
    <t>49.02</t>
  </si>
  <si>
    <t>2</t>
  </si>
  <si>
    <t>Partea I-a SERVICII PUBLICE GENERALE   (cod 51.02+54.02+55.02+56.02)</t>
  </si>
  <si>
    <t>50.02</t>
  </si>
  <si>
    <t>3</t>
  </si>
  <si>
    <t>Autoritati publice si actiuni externe   (cod 51.02.01)</t>
  </si>
  <si>
    <t>51.02</t>
  </si>
  <si>
    <t>4</t>
  </si>
  <si>
    <t>Autoritati executive si legislative (cod 51.02.01.03)</t>
  </si>
  <si>
    <t>51.02.01</t>
  </si>
  <si>
    <t>5</t>
  </si>
  <si>
    <t>Autoritati executive</t>
  </si>
  <si>
    <t>51.02.01.03</t>
  </si>
  <si>
    <t>6</t>
  </si>
  <si>
    <t>Alte servicii publice generale  (cod 54.02.05 la 54.02.07+54.02.10+54.02.50)</t>
  </si>
  <si>
    <t>54.02</t>
  </si>
  <si>
    <t>7</t>
  </si>
  <si>
    <t>Fond de rezerva bugetara la dispozitia autoritatilor locale</t>
  </si>
  <si>
    <t>54.02.05</t>
  </si>
  <si>
    <t>20</t>
  </si>
  <si>
    <t>Partea a II-a APARARE, ORDINE PUBLICA SI SIGURANTA NATIONALA (cod 60.02+61.02)</t>
  </si>
  <si>
    <t>59.02</t>
  </si>
  <si>
    <t>23</t>
  </si>
  <si>
    <t>Ordine publica si siguranta nationala (cod 61.02.03+61.02.05+61.02.50)</t>
  </si>
  <si>
    <t>61.02</t>
  </si>
  <si>
    <t>27</t>
  </si>
  <si>
    <t>Alte cheltuieli în domeniul ordinii publice si sigurantei nationale</t>
  </si>
  <si>
    <t>61.02.50</t>
  </si>
  <si>
    <t>28</t>
  </si>
  <si>
    <t>Partea a III-a CHELTUIELI SOCIAL-CULTURALE (cod 65.02+66.02+67.02+68.02)</t>
  </si>
  <si>
    <t>64.02</t>
  </si>
  <si>
    <t>29</t>
  </si>
  <si>
    <t>Invatamant (cod 65.02.03 la 65.02.05+65.02.07+65.02.11+65.02.50)</t>
  </si>
  <si>
    <t>65.02</t>
  </si>
  <si>
    <t>30</t>
  </si>
  <si>
    <t>Invatamant prescolar si primar (cod 65.02.03.01+65.02.03.02)</t>
  </si>
  <si>
    <t>65.02.03</t>
  </si>
  <si>
    <t>31</t>
  </si>
  <si>
    <t>Invatamant prescolar</t>
  </si>
  <si>
    <t>65.02.03.01</t>
  </si>
  <si>
    <t>32</t>
  </si>
  <si>
    <t>Invatamant primar</t>
  </si>
  <si>
    <t>65.02.03.02</t>
  </si>
  <si>
    <t>33</t>
  </si>
  <si>
    <t>Invatamant secundar (cod 65.02.04.01 la  65.02.04.03)</t>
  </si>
  <si>
    <t>65.02.04</t>
  </si>
  <si>
    <t>34</t>
  </si>
  <si>
    <t xml:space="preserve">Invatamant secundar inferior   </t>
  </si>
  <si>
    <t>65.02.04.01</t>
  </si>
  <si>
    <t>46</t>
  </si>
  <si>
    <t>Alte cheltuieli in domeniul invatamantului</t>
  </si>
  <si>
    <t>65.02.50</t>
  </si>
  <si>
    <t>47</t>
  </si>
  <si>
    <t>Sanatate (cod 66.02.06+66.02.08+66.02.50)</t>
  </si>
  <si>
    <t>66.02</t>
  </si>
  <si>
    <t>52</t>
  </si>
  <si>
    <t>Alte cheltuieli in domeniul sanatatii (cod 66.02.50.50)</t>
  </si>
  <si>
    <t>66.02.50</t>
  </si>
  <si>
    <t>53</t>
  </si>
  <si>
    <t>Alte institutii si actiuni sanitare</t>
  </si>
  <si>
    <t>66.02.50.50</t>
  </si>
  <si>
    <t>54</t>
  </si>
  <si>
    <t>Cultura, recreere si religie (cod 67.02.03+67.02.05+67.02.06+67.02.50)</t>
  </si>
  <si>
    <t>67.02</t>
  </si>
  <si>
    <t>55</t>
  </si>
  <si>
    <t>Servicii culturale (cod 67.02.03.02 la 67.02.03.08+67.02.03.12+67.02.03.30)</t>
  </si>
  <si>
    <t>67.02.03</t>
  </si>
  <si>
    <t>56</t>
  </si>
  <si>
    <t>Biblioteci publice comunale, orasenesti, municipale</t>
  </si>
  <si>
    <t>67.02.03.02</t>
  </si>
  <si>
    <t>65</t>
  </si>
  <si>
    <t>Servicii recreative si sportive (cod 67.02.05.01 la 67.02.05.03)</t>
  </si>
  <si>
    <t>67.02.05</t>
  </si>
  <si>
    <t>68</t>
  </si>
  <si>
    <t>Intretinere gradini publice, parcuri, zone verzi, baze sportive si de agrement</t>
  </si>
  <si>
    <t>67.02.05.03</t>
  </si>
  <si>
    <t>70</t>
  </si>
  <si>
    <t>Alte servicii in domeniile culturii, recreerii si religiei</t>
  </si>
  <si>
    <t>67.02.50</t>
  </si>
  <si>
    <t>71</t>
  </si>
  <si>
    <t>Asigurari si asistenta sociala (cod 68.02.04+68.02.05+68.02.06+68.02.10+68.02.11+68.02.12+68.02.15+68.02.50)</t>
  </si>
  <si>
    <t>68.02</t>
  </si>
  <si>
    <t>73</t>
  </si>
  <si>
    <t>Asistenta sociala in caz de boli si invaliditati (cod 68.02.05.02)</t>
  </si>
  <si>
    <t>68.02.05</t>
  </si>
  <si>
    <t>74</t>
  </si>
  <si>
    <t>Asistenta sociala  in  caz de invaliditate</t>
  </si>
  <si>
    <t>68.02.05.02</t>
  </si>
  <si>
    <t>79</t>
  </si>
  <si>
    <t>Prevenirea excluderii sociale (cod 68.02.15.01+68.02.15.02)</t>
  </si>
  <si>
    <t>68.02.15</t>
  </si>
  <si>
    <t>80</t>
  </si>
  <si>
    <t>Ajutor social</t>
  </si>
  <si>
    <t>68.02.15.01</t>
  </si>
  <si>
    <t>84</t>
  </si>
  <si>
    <t>Partea a IV-a  SERVICII SI DEZVOLTARE PUBLICA, LOCUINTE, MEDIU SI APE (cod 70.02+74.02)</t>
  </si>
  <si>
    <t>69.02</t>
  </si>
  <si>
    <t>85</t>
  </si>
  <si>
    <t>Locuinte, servicii si dezvoltare publica (cod 70.02.03+70.02.05 la 70.02.07+70.02.50)</t>
  </si>
  <si>
    <t>70.02</t>
  </si>
  <si>
    <t>89</t>
  </si>
  <si>
    <t>Alimentare cu apa si amenajari hidrotehnice   (cod 70.02.05.01+70.02.05.02)</t>
  </si>
  <si>
    <t>70.02.05</t>
  </si>
  <si>
    <t>90</t>
  </si>
  <si>
    <t>Alimentare cu apa</t>
  </si>
  <si>
    <t>70.02.05.01</t>
  </si>
  <si>
    <t>92</t>
  </si>
  <si>
    <t>Iluminat public si electrificari rurale</t>
  </si>
  <si>
    <t>70.02.06</t>
  </si>
  <si>
    <t>93</t>
  </si>
  <si>
    <t>Alimentare cu gaze naturale in localitati</t>
  </si>
  <si>
    <t>70.02.07</t>
  </si>
  <si>
    <t>94</t>
  </si>
  <si>
    <t xml:space="preserve">Alte servicii in domeniile locuintelor, serviciilor si dezvoltarii comunale </t>
  </si>
  <si>
    <t>70.02.50</t>
  </si>
  <si>
    <t>95</t>
  </si>
  <si>
    <t>Protectia mediului   (cod 74.02.03+74.02.05+74.02.06+74.02.50)</t>
  </si>
  <si>
    <t>74.02</t>
  </si>
  <si>
    <t>101</t>
  </si>
  <si>
    <t>Alte servicii în domeniul protectiei mediului</t>
  </si>
  <si>
    <t>74.02.50</t>
  </si>
  <si>
    <t>102</t>
  </si>
  <si>
    <t>Partea a V-a ACTIUNI ECONOMICE   (cod 80.02+81.02+83.02+84.02+87.02)</t>
  </si>
  <si>
    <t>79.02</t>
  </si>
  <si>
    <t>119</t>
  </si>
  <si>
    <t>Transporturi   (cod 84.02.03+84.02.06+84.02.50)</t>
  </si>
  <si>
    <t>84.02</t>
  </si>
  <si>
    <t>120</t>
  </si>
  <si>
    <t>Transport rutier   (cod 84.02.03.01 la 84.02.03.03)</t>
  </si>
  <si>
    <t>84.02.03</t>
  </si>
  <si>
    <t>121</t>
  </si>
  <si>
    <t>Drumuri si poduri</t>
  </si>
  <si>
    <t>84.02.03.01</t>
  </si>
  <si>
    <t>135</t>
  </si>
  <si>
    <t>VII. REZERVE, EXCEDENT / DEFICIT</t>
  </si>
  <si>
    <t>96.02</t>
  </si>
  <si>
    <t>137</t>
  </si>
  <si>
    <t>EXCEDENT     98.02.96 + 98.02.97</t>
  </si>
  <si>
    <t>98.02</t>
  </si>
  <si>
    <t>138</t>
  </si>
  <si>
    <t xml:space="preserve">    Excedentul secţiunii de funcţionare</t>
  </si>
  <si>
    <t>98.02.96</t>
  </si>
  <si>
    <t>139</t>
  </si>
  <si>
    <t xml:space="preserve">    Excedentul secţiunii de dezvoltare</t>
  </si>
  <si>
    <t>98.02.97</t>
  </si>
  <si>
    <t>ORDONATOR DE CREDITE,</t>
  </si>
  <si>
    <t>GALERU CONSTANTIN</t>
  </si>
  <si>
    <t>,</t>
  </si>
  <si>
    <t>CONTABIL,</t>
  </si>
  <si>
    <t>BRASOVEANU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</si>
</sst>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90BCDD-01F8-4495-9AAD-CD1A0FC80BB3}">
  <dimension ref="A1:T123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2" width="14.425781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.75" thickBot="1" x14ac:dyDescent="0.3"/>
    <row r="6" spans="1:12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/>
      <c r="F6" s="5" t="s">
        <v>11</v>
      </c>
      <c r="G6" s="5"/>
      <c r="H6" s="5" t="s">
        <v>12</v>
      </c>
      <c r="I6" s="5" t="s">
        <v>13</v>
      </c>
      <c r="J6" s="5" t="s">
        <v>14</v>
      </c>
      <c r="K6" s="5" t="s">
        <v>15</v>
      </c>
      <c r="L6" s="5" t="s">
        <v>17</v>
      </c>
    </row>
    <row r="7" spans="1:12" s="6" customFormat="1" ht="15.75" thickBot="1" x14ac:dyDescent="0.3">
      <c r="A7" s="5"/>
      <c r="B7" s="5"/>
      <c r="C7" s="5"/>
      <c r="D7" s="5" t="s">
        <v>9</v>
      </c>
      <c r="E7" s="5" t="s">
        <v>10</v>
      </c>
      <c r="F7" s="5" t="s">
        <v>9</v>
      </c>
      <c r="G7" s="5" t="s">
        <v>10</v>
      </c>
      <c r="H7" s="5"/>
      <c r="I7" s="5"/>
      <c r="J7" s="5"/>
      <c r="K7" s="5"/>
      <c r="L7" s="5"/>
    </row>
    <row r="8" spans="1:12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s="6" customFormat="1" ht="15.75" thickBot="1" x14ac:dyDescent="0.3">
      <c r="A11" s="5" t="s">
        <v>5</v>
      </c>
      <c r="B11" s="5"/>
      <c r="C11" s="7" t="s">
        <v>7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>
        <v>7</v>
      </c>
      <c r="K11" s="7" t="s">
        <v>16</v>
      </c>
      <c r="L11" s="7">
        <v>9</v>
      </c>
    </row>
    <row r="12" spans="1:12" s="6" customFormat="1" ht="22.5" x14ac:dyDescent="0.25">
      <c r="A12" s="10" t="s">
        <v>18</v>
      </c>
      <c r="B12" s="10" t="s">
        <v>19</v>
      </c>
      <c r="C12" s="10" t="s">
        <v>20</v>
      </c>
      <c r="D12" s="11">
        <f>D13+D19+D22+D44+D53</f>
        <v>7634550</v>
      </c>
      <c r="E12" s="11">
        <f>E13+E19+E22+E44+E53</f>
        <v>7434550</v>
      </c>
      <c r="F12" s="11">
        <f>F13+F19+F22+F44+F53</f>
        <v>12139000</v>
      </c>
      <c r="G12" s="11">
        <f>G13+G19+G22+G44+G53</f>
        <v>9717000</v>
      </c>
      <c r="H12" s="11">
        <f>H13+H19+H22+H44+H53</f>
        <v>9700257</v>
      </c>
      <c r="I12" s="11">
        <f>I13+I19+I22+I44+I53</f>
        <v>9700257</v>
      </c>
      <c r="J12" s="11">
        <f>J13+J19+J22+J44+J53</f>
        <v>3732555</v>
      </c>
      <c r="K12" s="11">
        <f>I12-J12</f>
        <v>5967702</v>
      </c>
      <c r="L12" s="11">
        <f>L13+L19+L22+L44+L53</f>
        <v>2564800</v>
      </c>
    </row>
    <row r="13" spans="1:12" s="6" customFormat="1" ht="22.5" x14ac:dyDescent="0.25">
      <c r="A13" s="10" t="s">
        <v>21</v>
      </c>
      <c r="B13" s="10" t="s">
        <v>22</v>
      </c>
      <c r="C13" s="10" t="s">
        <v>23</v>
      </c>
      <c r="D13" s="11">
        <f>D14+D17</f>
        <v>40000</v>
      </c>
      <c r="E13" s="11">
        <f>E14+E17</f>
        <v>40000</v>
      </c>
      <c r="F13" s="11">
        <f>F14+F17</f>
        <v>1702000</v>
      </c>
      <c r="G13" s="11">
        <f>G14+G17</f>
        <v>992000</v>
      </c>
      <c r="H13" s="11">
        <f>H14+H17</f>
        <v>983937</v>
      </c>
      <c r="I13" s="11">
        <f>I14+I17</f>
        <v>983937</v>
      </c>
      <c r="J13" s="11">
        <f>J14+J17</f>
        <v>730746</v>
      </c>
      <c r="K13" s="11">
        <f>I13-J13</f>
        <v>253191</v>
      </c>
      <c r="L13" s="11">
        <f>L14+L17</f>
        <v>706635</v>
      </c>
    </row>
    <row r="14" spans="1:12" s="6" customFormat="1" ht="22.5" x14ac:dyDescent="0.25">
      <c r="A14" s="10" t="s">
        <v>24</v>
      </c>
      <c r="B14" s="10" t="s">
        <v>25</v>
      </c>
      <c r="C14" s="10" t="s">
        <v>26</v>
      </c>
      <c r="D14" s="11">
        <f>D15</f>
        <v>40000</v>
      </c>
      <c r="E14" s="11">
        <f>E15</f>
        <v>40000</v>
      </c>
      <c r="F14" s="11">
        <f>F15</f>
        <v>1692000</v>
      </c>
      <c r="G14" s="11">
        <f>G15</f>
        <v>992000</v>
      </c>
      <c r="H14" s="11">
        <f>H15</f>
        <v>983937</v>
      </c>
      <c r="I14" s="11">
        <f>I15</f>
        <v>983937</v>
      </c>
      <c r="J14" s="11">
        <f>J15</f>
        <v>730746</v>
      </c>
      <c r="K14" s="11">
        <f>I14-J14</f>
        <v>253191</v>
      </c>
      <c r="L14" s="11">
        <f>L15</f>
        <v>706635</v>
      </c>
    </row>
    <row r="15" spans="1:12" s="6" customFormat="1" ht="22.5" x14ac:dyDescent="0.25">
      <c r="A15" s="10" t="s">
        <v>27</v>
      </c>
      <c r="B15" s="10" t="s">
        <v>28</v>
      </c>
      <c r="C15" s="10" t="s">
        <v>29</v>
      </c>
      <c r="D15" s="11">
        <f>D16</f>
        <v>40000</v>
      </c>
      <c r="E15" s="11">
        <f>E16</f>
        <v>40000</v>
      </c>
      <c r="F15" s="11">
        <f>F16</f>
        <v>1692000</v>
      </c>
      <c r="G15" s="11">
        <f>G16</f>
        <v>992000</v>
      </c>
      <c r="H15" s="11">
        <f>H16</f>
        <v>983937</v>
      </c>
      <c r="I15" s="11">
        <f>I16</f>
        <v>983937</v>
      </c>
      <c r="J15" s="11">
        <f>J16</f>
        <v>730746</v>
      </c>
      <c r="K15" s="11">
        <f>I15-J15</f>
        <v>253191</v>
      </c>
      <c r="L15" s="11">
        <f>L16</f>
        <v>706635</v>
      </c>
    </row>
    <row r="16" spans="1:12" s="6" customFormat="1" x14ac:dyDescent="0.25">
      <c r="A16" s="10" t="s">
        <v>30</v>
      </c>
      <c r="B16" s="10" t="s">
        <v>31</v>
      </c>
      <c r="C16" s="10" t="s">
        <v>32</v>
      </c>
      <c r="D16" s="11">
        <v>40000</v>
      </c>
      <c r="E16" s="11">
        <v>40000</v>
      </c>
      <c r="F16" s="11">
        <v>1692000</v>
      </c>
      <c r="G16" s="11">
        <v>992000</v>
      </c>
      <c r="H16" s="11">
        <v>983937</v>
      </c>
      <c r="I16" s="11">
        <v>983937</v>
      </c>
      <c r="J16" s="11">
        <v>730746</v>
      </c>
      <c r="K16" s="11">
        <f>I16-J16</f>
        <v>253191</v>
      </c>
      <c r="L16" s="11">
        <v>706635</v>
      </c>
    </row>
    <row r="17" spans="1:12" s="6" customFormat="1" ht="22.5" x14ac:dyDescent="0.25">
      <c r="A17" s="10" t="s">
        <v>33</v>
      </c>
      <c r="B17" s="10" t="s">
        <v>34</v>
      </c>
      <c r="C17" s="10" t="s">
        <v>35</v>
      </c>
      <c r="D17" s="11">
        <f>D18</f>
        <v>0</v>
      </c>
      <c r="E17" s="11">
        <f>E18</f>
        <v>0</v>
      </c>
      <c r="F17" s="11">
        <f>F18</f>
        <v>10000</v>
      </c>
      <c r="G17" s="11">
        <f>G18</f>
        <v>0</v>
      </c>
      <c r="H17" s="11">
        <f>H18</f>
        <v>0</v>
      </c>
      <c r="I17" s="11">
        <f>I18</f>
        <v>0</v>
      </c>
      <c r="J17" s="11">
        <f>J18</f>
        <v>0</v>
      </c>
      <c r="K17" s="11">
        <f>I17-J17</f>
        <v>0</v>
      </c>
      <c r="L17" s="11">
        <f>L18</f>
        <v>0</v>
      </c>
    </row>
    <row r="18" spans="1:12" s="6" customFormat="1" ht="22.5" x14ac:dyDescent="0.25">
      <c r="A18" s="10" t="s">
        <v>36</v>
      </c>
      <c r="B18" s="10" t="s">
        <v>37</v>
      </c>
      <c r="C18" s="10" t="s">
        <v>38</v>
      </c>
      <c r="D18" s="11">
        <v>0</v>
      </c>
      <c r="E18" s="11">
        <v>0</v>
      </c>
      <c r="F18" s="11">
        <v>10000</v>
      </c>
      <c r="G18" s="11">
        <v>0</v>
      </c>
      <c r="H18" s="11">
        <v>0</v>
      </c>
      <c r="I18" s="11">
        <v>0</v>
      </c>
      <c r="J18" s="11">
        <v>0</v>
      </c>
      <c r="K18" s="11">
        <f>I18-J18</f>
        <v>0</v>
      </c>
      <c r="L18" s="11">
        <v>0</v>
      </c>
    </row>
    <row r="19" spans="1:12" s="6" customFormat="1" ht="22.5" x14ac:dyDescent="0.25">
      <c r="A19" s="10" t="s">
        <v>39</v>
      </c>
      <c r="B19" s="10" t="s">
        <v>40</v>
      </c>
      <c r="C19" s="10" t="s">
        <v>41</v>
      </c>
      <c r="D19" s="11">
        <f>+D20</f>
        <v>0</v>
      </c>
      <c r="E19" s="11">
        <f>+E20</f>
        <v>0</v>
      </c>
      <c r="F19" s="11">
        <f>+F20</f>
        <v>15000</v>
      </c>
      <c r="G19" s="11">
        <f>+G20</f>
        <v>10000</v>
      </c>
      <c r="H19" s="11">
        <f>+H20</f>
        <v>10000</v>
      </c>
      <c r="I19" s="11">
        <f>+I20</f>
        <v>10000</v>
      </c>
      <c r="J19" s="11">
        <f>+J20</f>
        <v>6577</v>
      </c>
      <c r="K19" s="11">
        <f>I19-J19</f>
        <v>3423</v>
      </c>
      <c r="L19" s="11">
        <f>+L20</f>
        <v>37234</v>
      </c>
    </row>
    <row r="20" spans="1:12" s="6" customFormat="1" ht="22.5" x14ac:dyDescent="0.25">
      <c r="A20" s="10" t="s">
        <v>42</v>
      </c>
      <c r="B20" s="10" t="s">
        <v>43</v>
      </c>
      <c r="C20" s="10" t="s">
        <v>44</v>
      </c>
      <c r="D20" s="11">
        <f>+D21</f>
        <v>0</v>
      </c>
      <c r="E20" s="11">
        <f>+E21</f>
        <v>0</v>
      </c>
      <c r="F20" s="11">
        <f>+F21</f>
        <v>15000</v>
      </c>
      <c r="G20" s="11">
        <f>+G21</f>
        <v>10000</v>
      </c>
      <c r="H20" s="11">
        <f>+H21</f>
        <v>10000</v>
      </c>
      <c r="I20" s="11">
        <f>+I21</f>
        <v>10000</v>
      </c>
      <c r="J20" s="11">
        <f>+J21</f>
        <v>6577</v>
      </c>
      <c r="K20" s="11">
        <f>I20-J20</f>
        <v>3423</v>
      </c>
      <c r="L20" s="11">
        <f>+L21</f>
        <v>37234</v>
      </c>
    </row>
    <row r="21" spans="1:12" s="6" customFormat="1" ht="22.5" x14ac:dyDescent="0.25">
      <c r="A21" s="10" t="s">
        <v>45</v>
      </c>
      <c r="B21" s="10" t="s">
        <v>46</v>
      </c>
      <c r="C21" s="10" t="s">
        <v>47</v>
      </c>
      <c r="D21" s="11">
        <v>0</v>
      </c>
      <c r="E21" s="11">
        <v>0</v>
      </c>
      <c r="F21" s="11">
        <v>15000</v>
      </c>
      <c r="G21" s="11">
        <v>10000</v>
      </c>
      <c r="H21" s="11">
        <v>10000</v>
      </c>
      <c r="I21" s="11">
        <v>10000</v>
      </c>
      <c r="J21" s="11">
        <v>6577</v>
      </c>
      <c r="K21" s="11">
        <f>I21-J21</f>
        <v>3423</v>
      </c>
      <c r="L21" s="11">
        <v>37234</v>
      </c>
    </row>
    <row r="22" spans="1:12" s="6" customFormat="1" ht="22.5" x14ac:dyDescent="0.25">
      <c r="A22" s="10" t="s">
        <v>48</v>
      </c>
      <c r="B22" s="10" t="s">
        <v>49</v>
      </c>
      <c r="C22" s="10" t="s">
        <v>50</v>
      </c>
      <c r="D22" s="11">
        <f>D23+D30+D33+D39</f>
        <v>3699850</v>
      </c>
      <c r="E22" s="11">
        <f>E23+E30+E33+E39</f>
        <v>3699850</v>
      </c>
      <c r="F22" s="11">
        <f>F23+F30+F33+F39</f>
        <v>5794300</v>
      </c>
      <c r="G22" s="11">
        <f>G23+G30+G33+G39</f>
        <v>4672300</v>
      </c>
      <c r="H22" s="11">
        <f>H23+H30+H33+H39</f>
        <v>4663620</v>
      </c>
      <c r="I22" s="11">
        <f>I23+I30+I33+I39</f>
        <v>4663620</v>
      </c>
      <c r="J22" s="11">
        <f>J23+J30+J33+J39</f>
        <v>2053452</v>
      </c>
      <c r="K22" s="11">
        <f>I22-J22</f>
        <v>2610168</v>
      </c>
      <c r="L22" s="11">
        <f>L23+L30+L33+L39</f>
        <v>696599</v>
      </c>
    </row>
    <row r="23" spans="1:12" s="6" customFormat="1" ht="22.5" x14ac:dyDescent="0.25">
      <c r="A23" s="10" t="s">
        <v>51</v>
      </c>
      <c r="B23" s="10" t="s">
        <v>52</v>
      </c>
      <c r="C23" s="10" t="s">
        <v>53</v>
      </c>
      <c r="D23" s="11">
        <f>D24+D27+D29</f>
        <v>3319600</v>
      </c>
      <c r="E23" s="11">
        <f>E24+E27+E29</f>
        <v>3319600</v>
      </c>
      <c r="F23" s="11">
        <f>F24+F27+F29</f>
        <v>3707600</v>
      </c>
      <c r="G23" s="11">
        <f>G24+G27+G29</f>
        <v>3539600</v>
      </c>
      <c r="H23" s="11">
        <f>H24+H27+H29</f>
        <v>3530920</v>
      </c>
      <c r="I23" s="11">
        <f>I24+I27+I29</f>
        <v>3530920</v>
      </c>
      <c r="J23" s="11">
        <f>J24+J27+J29</f>
        <v>1376453</v>
      </c>
      <c r="K23" s="11">
        <f>I23-J23</f>
        <v>2154467</v>
      </c>
      <c r="L23" s="11">
        <f>L24+L27+L29</f>
        <v>204225</v>
      </c>
    </row>
    <row r="24" spans="1:12" s="6" customFormat="1" ht="22.5" x14ac:dyDescent="0.25">
      <c r="A24" s="10" t="s">
        <v>54</v>
      </c>
      <c r="B24" s="10" t="s">
        <v>55</v>
      </c>
      <c r="C24" s="10" t="s">
        <v>56</v>
      </c>
      <c r="D24" s="11">
        <f>D25+D26</f>
        <v>2393500</v>
      </c>
      <c r="E24" s="11">
        <f>E25+E26</f>
        <v>2393500</v>
      </c>
      <c r="F24" s="11">
        <f>F25+F26</f>
        <v>2393500</v>
      </c>
      <c r="G24" s="11">
        <f>G25+G26</f>
        <v>2393500</v>
      </c>
      <c r="H24" s="11">
        <f>H25+H26</f>
        <v>2393500</v>
      </c>
      <c r="I24" s="11">
        <f>I25+I26</f>
        <v>2393500</v>
      </c>
      <c r="J24" s="11">
        <f>J25+J26</f>
        <v>854983</v>
      </c>
      <c r="K24" s="11">
        <f>I24-J24</f>
        <v>1538517</v>
      </c>
      <c r="L24" s="11">
        <f>L25+L26</f>
        <v>2182</v>
      </c>
    </row>
    <row r="25" spans="1:12" s="6" customFormat="1" x14ac:dyDescent="0.25">
      <c r="A25" s="10" t="s">
        <v>57</v>
      </c>
      <c r="B25" s="10" t="s">
        <v>58</v>
      </c>
      <c r="C25" s="10" t="s">
        <v>59</v>
      </c>
      <c r="D25" s="11">
        <v>2393500</v>
      </c>
      <c r="E25" s="11">
        <v>2393500</v>
      </c>
      <c r="F25" s="11">
        <v>2393500</v>
      </c>
      <c r="G25" s="11">
        <v>2393500</v>
      </c>
      <c r="H25" s="11">
        <v>2393500</v>
      </c>
      <c r="I25" s="11">
        <v>2393500</v>
      </c>
      <c r="J25" s="11">
        <v>854983</v>
      </c>
      <c r="K25" s="11">
        <f>I25-J25</f>
        <v>1538517</v>
      </c>
      <c r="L25" s="11">
        <v>0</v>
      </c>
    </row>
    <row r="26" spans="1:12" s="6" customFormat="1" x14ac:dyDescent="0.25">
      <c r="A26" s="10" t="s">
        <v>60</v>
      </c>
      <c r="B26" s="10" t="s">
        <v>61</v>
      </c>
      <c r="C26" s="10" t="s">
        <v>62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f>I26-J26</f>
        <v>0</v>
      </c>
      <c r="L26" s="11">
        <v>2182</v>
      </c>
    </row>
    <row r="27" spans="1:12" s="6" customFormat="1" ht="22.5" x14ac:dyDescent="0.25">
      <c r="A27" s="10" t="s">
        <v>63</v>
      </c>
      <c r="B27" s="10" t="s">
        <v>64</v>
      </c>
      <c r="C27" s="10" t="s">
        <v>65</v>
      </c>
      <c r="D27" s="11">
        <f>D28</f>
        <v>926100</v>
      </c>
      <c r="E27" s="11">
        <f>E28</f>
        <v>926100</v>
      </c>
      <c r="F27" s="11">
        <f>F28</f>
        <v>1313100</v>
      </c>
      <c r="G27" s="11">
        <f>G28</f>
        <v>1145100</v>
      </c>
      <c r="H27" s="11">
        <f>H28</f>
        <v>1136420</v>
      </c>
      <c r="I27" s="11">
        <f>I28</f>
        <v>1136420</v>
      </c>
      <c r="J27" s="11">
        <f>J28</f>
        <v>520870</v>
      </c>
      <c r="K27" s="11">
        <f>I27-J27</f>
        <v>615550</v>
      </c>
      <c r="L27" s="11">
        <f>L28</f>
        <v>201443</v>
      </c>
    </row>
    <row r="28" spans="1:12" s="6" customFormat="1" x14ac:dyDescent="0.25">
      <c r="A28" s="10" t="s">
        <v>66</v>
      </c>
      <c r="B28" s="10" t="s">
        <v>67</v>
      </c>
      <c r="C28" s="10" t="s">
        <v>68</v>
      </c>
      <c r="D28" s="11">
        <v>926100</v>
      </c>
      <c r="E28" s="11">
        <v>926100</v>
      </c>
      <c r="F28" s="11">
        <v>1313100</v>
      </c>
      <c r="G28" s="11">
        <v>1145100</v>
      </c>
      <c r="H28" s="11">
        <v>1136420</v>
      </c>
      <c r="I28" s="11">
        <v>1136420</v>
      </c>
      <c r="J28" s="11">
        <v>520870</v>
      </c>
      <c r="K28" s="11">
        <f>I28-J28</f>
        <v>615550</v>
      </c>
      <c r="L28" s="11">
        <v>201443</v>
      </c>
    </row>
    <row r="29" spans="1:12" s="6" customFormat="1" x14ac:dyDescent="0.25">
      <c r="A29" s="10" t="s">
        <v>69</v>
      </c>
      <c r="B29" s="10" t="s">
        <v>70</v>
      </c>
      <c r="C29" s="10" t="s">
        <v>71</v>
      </c>
      <c r="D29" s="11">
        <v>0</v>
      </c>
      <c r="E29" s="11">
        <v>0</v>
      </c>
      <c r="F29" s="11">
        <v>1000</v>
      </c>
      <c r="G29" s="11">
        <v>1000</v>
      </c>
      <c r="H29" s="11">
        <v>1000</v>
      </c>
      <c r="I29" s="11">
        <v>1000</v>
      </c>
      <c r="J29" s="11">
        <v>600</v>
      </c>
      <c r="K29" s="11">
        <f>I29-J29</f>
        <v>400</v>
      </c>
      <c r="L29" s="11">
        <v>600</v>
      </c>
    </row>
    <row r="30" spans="1:12" s="6" customFormat="1" x14ac:dyDescent="0.25">
      <c r="A30" s="10" t="s">
        <v>72</v>
      </c>
      <c r="B30" s="10" t="s">
        <v>73</v>
      </c>
      <c r="C30" s="10" t="s">
        <v>74</v>
      </c>
      <c r="D30" s="11">
        <f>+D31</f>
        <v>0</v>
      </c>
      <c r="E30" s="11">
        <f>+E31</f>
        <v>0</v>
      </c>
      <c r="F30" s="11">
        <f>+F31</f>
        <v>0</v>
      </c>
      <c r="G30" s="11">
        <f>+G31</f>
        <v>0</v>
      </c>
      <c r="H30" s="11">
        <f>+H31</f>
        <v>0</v>
      </c>
      <c r="I30" s="11">
        <f>+I31</f>
        <v>0</v>
      </c>
      <c r="J30" s="11">
        <f>+J31</f>
        <v>0</v>
      </c>
      <c r="K30" s="11">
        <f>I30-J30</f>
        <v>0</v>
      </c>
      <c r="L30" s="11">
        <f>+L31</f>
        <v>455</v>
      </c>
    </row>
    <row r="31" spans="1:12" s="6" customFormat="1" ht="22.5" x14ac:dyDescent="0.25">
      <c r="A31" s="10" t="s">
        <v>75</v>
      </c>
      <c r="B31" s="10" t="s">
        <v>76</v>
      </c>
      <c r="C31" s="10" t="s">
        <v>77</v>
      </c>
      <c r="D31" s="11">
        <f>D32</f>
        <v>0</v>
      </c>
      <c r="E31" s="11">
        <f>E32</f>
        <v>0</v>
      </c>
      <c r="F31" s="11">
        <f>F32</f>
        <v>0</v>
      </c>
      <c r="G31" s="11">
        <f>G32</f>
        <v>0</v>
      </c>
      <c r="H31" s="11">
        <f>H32</f>
        <v>0</v>
      </c>
      <c r="I31" s="11">
        <f>I32</f>
        <v>0</v>
      </c>
      <c r="J31" s="11">
        <f>J32</f>
        <v>0</v>
      </c>
      <c r="K31" s="11">
        <f>I31-J31</f>
        <v>0</v>
      </c>
      <c r="L31" s="11">
        <f>L32</f>
        <v>455</v>
      </c>
    </row>
    <row r="32" spans="1:12" s="6" customFormat="1" x14ac:dyDescent="0.25">
      <c r="A32" s="10" t="s">
        <v>78</v>
      </c>
      <c r="B32" s="10" t="s">
        <v>79</v>
      </c>
      <c r="C32" s="10" t="s">
        <v>80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f>I32-J32</f>
        <v>0</v>
      </c>
      <c r="L32" s="11">
        <v>455</v>
      </c>
    </row>
    <row r="33" spans="1:12" s="6" customFormat="1" ht="22.5" x14ac:dyDescent="0.25">
      <c r="A33" s="10" t="s">
        <v>81</v>
      </c>
      <c r="B33" s="10" t="s">
        <v>82</v>
      </c>
      <c r="C33" s="10" t="s">
        <v>83</v>
      </c>
      <c r="D33" s="11">
        <f>D34+D36+D38</f>
        <v>380250</v>
      </c>
      <c r="E33" s="11">
        <f>E34+E36+E38</f>
        <v>380250</v>
      </c>
      <c r="F33" s="11">
        <f>F34+F36+F38</f>
        <v>531700</v>
      </c>
      <c r="G33" s="11">
        <f>G34+G36+G38</f>
        <v>503700</v>
      </c>
      <c r="H33" s="11">
        <f>H34+H36+H38</f>
        <v>503700</v>
      </c>
      <c r="I33" s="11">
        <f>I34+I36+I38</f>
        <v>503700</v>
      </c>
      <c r="J33" s="11">
        <f>J34+J36+J38</f>
        <v>230189</v>
      </c>
      <c r="K33" s="11">
        <f>I33-J33</f>
        <v>273511</v>
      </c>
      <c r="L33" s="11">
        <f>L34+L36+L38</f>
        <v>45055</v>
      </c>
    </row>
    <row r="34" spans="1:12" s="6" customFormat="1" ht="22.5" x14ac:dyDescent="0.25">
      <c r="A34" s="10" t="s">
        <v>84</v>
      </c>
      <c r="B34" s="10" t="s">
        <v>85</v>
      </c>
      <c r="C34" s="10" t="s">
        <v>86</v>
      </c>
      <c r="D34" s="11">
        <f>D35</f>
        <v>0</v>
      </c>
      <c r="E34" s="11">
        <f>E35</f>
        <v>0</v>
      </c>
      <c r="F34" s="11">
        <f>F35</f>
        <v>61450</v>
      </c>
      <c r="G34" s="11">
        <f>G35</f>
        <v>33450</v>
      </c>
      <c r="H34" s="11">
        <f>H35</f>
        <v>33450</v>
      </c>
      <c r="I34" s="11">
        <f>I35</f>
        <v>33450</v>
      </c>
      <c r="J34" s="11">
        <f>J35</f>
        <v>28368</v>
      </c>
      <c r="K34" s="11">
        <f>I34-J34</f>
        <v>5082</v>
      </c>
      <c r="L34" s="11">
        <f>L35</f>
        <v>28368</v>
      </c>
    </row>
    <row r="35" spans="1:12" s="6" customFormat="1" ht="22.5" x14ac:dyDescent="0.25">
      <c r="A35" s="10" t="s">
        <v>87</v>
      </c>
      <c r="B35" s="10" t="s">
        <v>88</v>
      </c>
      <c r="C35" s="10" t="s">
        <v>89</v>
      </c>
      <c r="D35" s="11">
        <v>0</v>
      </c>
      <c r="E35" s="11">
        <v>0</v>
      </c>
      <c r="F35" s="11">
        <v>61450</v>
      </c>
      <c r="G35" s="11">
        <v>33450</v>
      </c>
      <c r="H35" s="11">
        <v>33450</v>
      </c>
      <c r="I35" s="11">
        <v>33450</v>
      </c>
      <c r="J35" s="11">
        <v>28368</v>
      </c>
      <c r="K35" s="11">
        <f>I35-J35</f>
        <v>5082</v>
      </c>
      <c r="L35" s="11">
        <v>28368</v>
      </c>
    </row>
    <row r="36" spans="1:12" s="6" customFormat="1" ht="22.5" x14ac:dyDescent="0.25">
      <c r="A36" s="10" t="s">
        <v>90</v>
      </c>
      <c r="B36" s="10" t="s">
        <v>91</v>
      </c>
      <c r="C36" s="10" t="s">
        <v>92</v>
      </c>
      <c r="D36" s="11">
        <f>+D37</f>
        <v>0</v>
      </c>
      <c r="E36" s="11">
        <f>+E37</f>
        <v>0</v>
      </c>
      <c r="F36" s="11">
        <f>+F37</f>
        <v>0</v>
      </c>
      <c r="G36" s="11">
        <f>+G37</f>
        <v>0</v>
      </c>
      <c r="H36" s="11">
        <f>+H37</f>
        <v>0</v>
      </c>
      <c r="I36" s="11">
        <f>+I37</f>
        <v>0</v>
      </c>
      <c r="J36" s="11">
        <f>+J37</f>
        <v>0</v>
      </c>
      <c r="K36" s="11">
        <f>I36-J36</f>
        <v>0</v>
      </c>
      <c r="L36" s="11">
        <f>+L37</f>
        <v>99</v>
      </c>
    </row>
    <row r="37" spans="1:12" s="6" customFormat="1" ht="22.5" x14ac:dyDescent="0.25">
      <c r="A37" s="10" t="s">
        <v>93</v>
      </c>
      <c r="B37" s="10" t="s">
        <v>94</v>
      </c>
      <c r="C37" s="10" t="s">
        <v>95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f>I37-J37</f>
        <v>0</v>
      </c>
      <c r="L37" s="11">
        <v>99</v>
      </c>
    </row>
    <row r="38" spans="1:12" s="6" customFormat="1" ht="22.5" x14ac:dyDescent="0.25">
      <c r="A38" s="10" t="s">
        <v>96</v>
      </c>
      <c r="B38" s="10" t="s">
        <v>97</v>
      </c>
      <c r="C38" s="10" t="s">
        <v>98</v>
      </c>
      <c r="D38" s="11">
        <v>380250</v>
      </c>
      <c r="E38" s="11">
        <v>380250</v>
      </c>
      <c r="F38" s="11">
        <v>470250</v>
      </c>
      <c r="G38" s="11">
        <v>470250</v>
      </c>
      <c r="H38" s="11">
        <v>470250</v>
      </c>
      <c r="I38" s="11">
        <v>470250</v>
      </c>
      <c r="J38" s="11">
        <v>201821</v>
      </c>
      <c r="K38" s="11">
        <f>I38-J38</f>
        <v>268429</v>
      </c>
      <c r="L38" s="11">
        <v>16588</v>
      </c>
    </row>
    <row r="39" spans="1:12" s="6" customFormat="1" ht="33" x14ac:dyDescent="0.25">
      <c r="A39" s="10" t="s">
        <v>99</v>
      </c>
      <c r="B39" s="10" t="s">
        <v>100</v>
      </c>
      <c r="C39" s="10" t="s">
        <v>101</v>
      </c>
      <c r="D39" s="11">
        <f>+D40+D42</f>
        <v>0</v>
      </c>
      <c r="E39" s="11">
        <f>+E40+E42</f>
        <v>0</v>
      </c>
      <c r="F39" s="11">
        <f>+F40+F42</f>
        <v>1555000</v>
      </c>
      <c r="G39" s="11">
        <f>+G40+G42</f>
        <v>629000</v>
      </c>
      <c r="H39" s="11">
        <f>+H40+H42</f>
        <v>629000</v>
      </c>
      <c r="I39" s="11">
        <f>+I40+I42</f>
        <v>629000</v>
      </c>
      <c r="J39" s="11">
        <f>+J40+J42</f>
        <v>446810</v>
      </c>
      <c r="K39" s="11">
        <f>I39-J39</f>
        <v>182190</v>
      </c>
      <c r="L39" s="11">
        <f>+L40+L42</f>
        <v>446864</v>
      </c>
    </row>
    <row r="40" spans="1:12" s="6" customFormat="1" ht="22.5" x14ac:dyDescent="0.25">
      <c r="A40" s="10" t="s">
        <v>102</v>
      </c>
      <c r="B40" s="10" t="s">
        <v>103</v>
      </c>
      <c r="C40" s="10" t="s">
        <v>104</v>
      </c>
      <c r="D40" s="11">
        <f>D41</f>
        <v>0</v>
      </c>
      <c r="E40" s="11">
        <f>E41</f>
        <v>0</v>
      </c>
      <c r="F40" s="11">
        <f>F41</f>
        <v>1255000</v>
      </c>
      <c r="G40" s="11">
        <f>G41</f>
        <v>529000</v>
      </c>
      <c r="H40" s="11">
        <f>H41</f>
        <v>529000</v>
      </c>
      <c r="I40" s="11">
        <f>I41</f>
        <v>529000</v>
      </c>
      <c r="J40" s="11">
        <f>J41</f>
        <v>399794</v>
      </c>
      <c r="K40" s="11">
        <f>I40-J40</f>
        <v>129206</v>
      </c>
      <c r="L40" s="11">
        <f>L41</f>
        <v>399848</v>
      </c>
    </row>
    <row r="41" spans="1:12" s="6" customFormat="1" x14ac:dyDescent="0.25">
      <c r="A41" s="10" t="s">
        <v>105</v>
      </c>
      <c r="B41" s="10" t="s">
        <v>106</v>
      </c>
      <c r="C41" s="10" t="s">
        <v>107</v>
      </c>
      <c r="D41" s="11">
        <v>0</v>
      </c>
      <c r="E41" s="11">
        <v>0</v>
      </c>
      <c r="F41" s="11">
        <v>1255000</v>
      </c>
      <c r="G41" s="11">
        <v>529000</v>
      </c>
      <c r="H41" s="11">
        <v>529000</v>
      </c>
      <c r="I41" s="11">
        <v>529000</v>
      </c>
      <c r="J41" s="11">
        <v>399794</v>
      </c>
      <c r="K41" s="11">
        <f>I41-J41</f>
        <v>129206</v>
      </c>
      <c r="L41" s="11">
        <v>399848</v>
      </c>
    </row>
    <row r="42" spans="1:12" s="6" customFormat="1" ht="22.5" x14ac:dyDescent="0.25">
      <c r="A42" s="10" t="s">
        <v>108</v>
      </c>
      <c r="B42" s="10" t="s">
        <v>109</v>
      </c>
      <c r="C42" s="10" t="s">
        <v>110</v>
      </c>
      <c r="D42" s="11">
        <f>D43</f>
        <v>0</v>
      </c>
      <c r="E42" s="11">
        <f>E43</f>
        <v>0</v>
      </c>
      <c r="F42" s="11">
        <f>F43</f>
        <v>300000</v>
      </c>
      <c r="G42" s="11">
        <f>G43</f>
        <v>100000</v>
      </c>
      <c r="H42" s="11">
        <f>H43</f>
        <v>100000</v>
      </c>
      <c r="I42" s="11">
        <f>I43</f>
        <v>100000</v>
      </c>
      <c r="J42" s="11">
        <f>J43</f>
        <v>47016</v>
      </c>
      <c r="K42" s="11">
        <f>I42-J42</f>
        <v>52984</v>
      </c>
      <c r="L42" s="11">
        <f>L43</f>
        <v>47016</v>
      </c>
    </row>
    <row r="43" spans="1:12" s="6" customFormat="1" x14ac:dyDescent="0.25">
      <c r="A43" s="10" t="s">
        <v>111</v>
      </c>
      <c r="B43" s="10" t="s">
        <v>112</v>
      </c>
      <c r="C43" s="10" t="s">
        <v>113</v>
      </c>
      <c r="D43" s="11">
        <v>0</v>
      </c>
      <c r="E43" s="11">
        <v>0</v>
      </c>
      <c r="F43" s="11">
        <v>300000</v>
      </c>
      <c r="G43" s="11">
        <v>100000</v>
      </c>
      <c r="H43" s="11">
        <v>100000</v>
      </c>
      <c r="I43" s="11">
        <v>100000</v>
      </c>
      <c r="J43" s="11">
        <v>47016</v>
      </c>
      <c r="K43" s="11">
        <f>I43-J43</f>
        <v>52984</v>
      </c>
      <c r="L43" s="11">
        <v>47016</v>
      </c>
    </row>
    <row r="44" spans="1:12" s="6" customFormat="1" ht="33" x14ac:dyDescent="0.25">
      <c r="A44" s="10" t="s">
        <v>114</v>
      </c>
      <c r="B44" s="10" t="s">
        <v>115</v>
      </c>
      <c r="C44" s="10" t="s">
        <v>116</v>
      </c>
      <c r="D44" s="11">
        <f>D45+D51</f>
        <v>2953200</v>
      </c>
      <c r="E44" s="11">
        <f>E45+E51</f>
        <v>2753200</v>
      </c>
      <c r="F44" s="11">
        <f>F45+F51</f>
        <v>3323200</v>
      </c>
      <c r="G44" s="11">
        <f>G45+G51</f>
        <v>2948200</v>
      </c>
      <c r="H44" s="11">
        <f>H45+H51</f>
        <v>2948200</v>
      </c>
      <c r="I44" s="11">
        <f>I45+I51</f>
        <v>2948200</v>
      </c>
      <c r="J44" s="11">
        <f>J45+J51</f>
        <v>916115</v>
      </c>
      <c r="K44" s="11">
        <f>I44-J44</f>
        <v>2032085</v>
      </c>
      <c r="L44" s="11">
        <f>L45+L51</f>
        <v>1080977</v>
      </c>
    </row>
    <row r="45" spans="1:12" s="6" customFormat="1" ht="22.5" x14ac:dyDescent="0.25">
      <c r="A45" s="10" t="s">
        <v>117</v>
      </c>
      <c r="B45" s="10" t="s">
        <v>118</v>
      </c>
      <c r="C45" s="10" t="s">
        <v>119</v>
      </c>
      <c r="D45" s="11">
        <f>+D46+D48+D49+D50</f>
        <v>2953200</v>
      </c>
      <c r="E45" s="11">
        <f>+E46+E48+E49+E50</f>
        <v>2753200</v>
      </c>
      <c r="F45" s="11">
        <f>+F46+F48+F49+F50</f>
        <v>3193200</v>
      </c>
      <c r="G45" s="11">
        <f>+G46+G48+G49+G50</f>
        <v>2878200</v>
      </c>
      <c r="H45" s="11">
        <f>+H46+H48+H49+H50</f>
        <v>2878200</v>
      </c>
      <c r="I45" s="11">
        <f>+I46+I48+I49+I50</f>
        <v>2878200</v>
      </c>
      <c r="J45" s="11">
        <f>+J46+J48+J49+J50</f>
        <v>850171</v>
      </c>
      <c r="K45" s="11">
        <f>I45-J45</f>
        <v>2028029</v>
      </c>
      <c r="L45" s="11">
        <f>+L46+L48+L49+L50</f>
        <v>1015033</v>
      </c>
    </row>
    <row r="46" spans="1:12" s="6" customFormat="1" ht="22.5" x14ac:dyDescent="0.25">
      <c r="A46" s="10" t="s">
        <v>120</v>
      </c>
      <c r="B46" s="10" t="s">
        <v>121</v>
      </c>
      <c r="C46" s="10" t="s">
        <v>122</v>
      </c>
      <c r="D46" s="11">
        <f>D47</f>
        <v>1967700</v>
      </c>
      <c r="E46" s="11">
        <f>E47</f>
        <v>1767700</v>
      </c>
      <c r="F46" s="11">
        <f>F47</f>
        <v>2067700</v>
      </c>
      <c r="G46" s="11">
        <f>G47</f>
        <v>1817700</v>
      </c>
      <c r="H46" s="11">
        <f>H47</f>
        <v>1817700</v>
      </c>
      <c r="I46" s="11">
        <f>I47</f>
        <v>1817700</v>
      </c>
      <c r="J46" s="11">
        <f>J47</f>
        <v>222832</v>
      </c>
      <c r="K46" s="11">
        <f>I46-J46</f>
        <v>1594868</v>
      </c>
      <c r="L46" s="11">
        <f>L47</f>
        <v>345029</v>
      </c>
    </row>
    <row r="47" spans="1:12" s="6" customFormat="1" x14ac:dyDescent="0.25">
      <c r="A47" s="10" t="s">
        <v>123</v>
      </c>
      <c r="B47" s="10" t="s">
        <v>124</v>
      </c>
      <c r="C47" s="10" t="s">
        <v>125</v>
      </c>
      <c r="D47" s="11">
        <v>1967700</v>
      </c>
      <c r="E47" s="11">
        <v>1767700</v>
      </c>
      <c r="F47" s="11">
        <v>2067700</v>
      </c>
      <c r="G47" s="11">
        <v>1817700</v>
      </c>
      <c r="H47" s="11">
        <v>1817700</v>
      </c>
      <c r="I47" s="11">
        <v>1817700</v>
      </c>
      <c r="J47" s="11">
        <v>222832</v>
      </c>
      <c r="K47" s="11">
        <f>I47-J47</f>
        <v>1594868</v>
      </c>
      <c r="L47" s="11">
        <v>345029</v>
      </c>
    </row>
    <row r="48" spans="1:12" s="6" customFormat="1" x14ac:dyDescent="0.25">
      <c r="A48" s="10" t="s">
        <v>126</v>
      </c>
      <c r="B48" s="10" t="s">
        <v>127</v>
      </c>
      <c r="C48" s="10" t="s">
        <v>128</v>
      </c>
      <c r="D48" s="11">
        <v>547400</v>
      </c>
      <c r="E48" s="11">
        <v>547400</v>
      </c>
      <c r="F48" s="11">
        <v>677400</v>
      </c>
      <c r="G48" s="11">
        <v>617400</v>
      </c>
      <c r="H48" s="11">
        <v>617400</v>
      </c>
      <c r="I48" s="11">
        <v>617400</v>
      </c>
      <c r="J48" s="11">
        <v>576723</v>
      </c>
      <c r="K48" s="11">
        <f>I48-J48</f>
        <v>40677</v>
      </c>
      <c r="L48" s="11">
        <v>624195</v>
      </c>
    </row>
    <row r="49" spans="1:12" s="6" customFormat="1" x14ac:dyDescent="0.25">
      <c r="A49" s="10" t="s">
        <v>129</v>
      </c>
      <c r="B49" s="10" t="s">
        <v>130</v>
      </c>
      <c r="C49" s="10" t="s">
        <v>131</v>
      </c>
      <c r="D49" s="11">
        <v>14000</v>
      </c>
      <c r="E49" s="11">
        <v>14000</v>
      </c>
      <c r="F49" s="11">
        <v>14000</v>
      </c>
      <c r="G49" s="11">
        <v>14000</v>
      </c>
      <c r="H49" s="11">
        <v>14000</v>
      </c>
      <c r="I49" s="11">
        <v>14000</v>
      </c>
      <c r="J49" s="11">
        <v>13300</v>
      </c>
      <c r="K49" s="11">
        <f>I49-J49</f>
        <v>700</v>
      </c>
      <c r="L49" s="11">
        <v>0</v>
      </c>
    </row>
    <row r="50" spans="1:12" s="6" customFormat="1" ht="22.5" x14ac:dyDescent="0.25">
      <c r="A50" s="10" t="s">
        <v>132</v>
      </c>
      <c r="B50" s="10" t="s">
        <v>133</v>
      </c>
      <c r="C50" s="10" t="s">
        <v>134</v>
      </c>
      <c r="D50" s="11">
        <v>424100</v>
      </c>
      <c r="E50" s="11">
        <v>424100</v>
      </c>
      <c r="F50" s="11">
        <v>434100</v>
      </c>
      <c r="G50" s="11">
        <v>429100</v>
      </c>
      <c r="H50" s="11">
        <v>429100</v>
      </c>
      <c r="I50" s="11">
        <v>429100</v>
      </c>
      <c r="J50" s="11">
        <v>37316</v>
      </c>
      <c r="K50" s="11">
        <f>I50-J50</f>
        <v>391784</v>
      </c>
      <c r="L50" s="11">
        <v>45809</v>
      </c>
    </row>
    <row r="51" spans="1:12" s="6" customFormat="1" ht="22.5" x14ac:dyDescent="0.25">
      <c r="A51" s="10" t="s">
        <v>135</v>
      </c>
      <c r="B51" s="10" t="s">
        <v>136</v>
      </c>
      <c r="C51" s="10" t="s">
        <v>137</v>
      </c>
      <c r="D51" s="11">
        <f>+D52</f>
        <v>0</v>
      </c>
      <c r="E51" s="11">
        <f>+E52</f>
        <v>0</v>
      </c>
      <c r="F51" s="11">
        <f>+F52</f>
        <v>130000</v>
      </c>
      <c r="G51" s="11">
        <f>+G52</f>
        <v>70000</v>
      </c>
      <c r="H51" s="11">
        <f>+H52</f>
        <v>70000</v>
      </c>
      <c r="I51" s="11">
        <f>+I52</f>
        <v>70000</v>
      </c>
      <c r="J51" s="11">
        <f>+J52</f>
        <v>65944</v>
      </c>
      <c r="K51" s="11">
        <f>I51-J51</f>
        <v>4056</v>
      </c>
      <c r="L51" s="11">
        <f>+L52</f>
        <v>65944</v>
      </c>
    </row>
    <row r="52" spans="1:12" s="6" customFormat="1" x14ac:dyDescent="0.25">
      <c r="A52" s="10" t="s">
        <v>138</v>
      </c>
      <c r="B52" s="10" t="s">
        <v>139</v>
      </c>
      <c r="C52" s="10" t="s">
        <v>140</v>
      </c>
      <c r="D52" s="11">
        <v>0</v>
      </c>
      <c r="E52" s="11">
        <v>0</v>
      </c>
      <c r="F52" s="11">
        <v>130000</v>
      </c>
      <c r="G52" s="11">
        <v>70000</v>
      </c>
      <c r="H52" s="11">
        <v>70000</v>
      </c>
      <c r="I52" s="11">
        <v>70000</v>
      </c>
      <c r="J52" s="11">
        <v>65944</v>
      </c>
      <c r="K52" s="11">
        <f>I52-J52</f>
        <v>4056</v>
      </c>
      <c r="L52" s="11">
        <v>65944</v>
      </c>
    </row>
    <row r="53" spans="1:12" s="6" customFormat="1" ht="22.5" x14ac:dyDescent="0.25">
      <c r="A53" s="10" t="s">
        <v>141</v>
      </c>
      <c r="B53" s="10" t="s">
        <v>142</v>
      </c>
      <c r="C53" s="10" t="s">
        <v>143</v>
      </c>
      <c r="D53" s="11">
        <f>+D54</f>
        <v>941500</v>
      </c>
      <c r="E53" s="11">
        <f>+E54</f>
        <v>941500</v>
      </c>
      <c r="F53" s="11">
        <f>+F54</f>
        <v>1304500</v>
      </c>
      <c r="G53" s="11">
        <f>+G54</f>
        <v>1094500</v>
      </c>
      <c r="H53" s="11">
        <f>+H54</f>
        <v>1094500</v>
      </c>
      <c r="I53" s="11">
        <f>+I54</f>
        <v>1094500</v>
      </c>
      <c r="J53" s="11">
        <f>+J54</f>
        <v>25665</v>
      </c>
      <c r="K53" s="11">
        <f>I53-J53</f>
        <v>1068835</v>
      </c>
      <c r="L53" s="11">
        <f>+L54</f>
        <v>43355</v>
      </c>
    </row>
    <row r="54" spans="1:12" s="6" customFormat="1" ht="22.5" x14ac:dyDescent="0.25">
      <c r="A54" s="10" t="s">
        <v>144</v>
      </c>
      <c r="B54" s="10" t="s">
        <v>145</v>
      </c>
      <c r="C54" s="10" t="s">
        <v>146</v>
      </c>
      <c r="D54" s="11">
        <f>D55</f>
        <v>941500</v>
      </c>
      <c r="E54" s="11">
        <f>E55</f>
        <v>941500</v>
      </c>
      <c r="F54" s="11">
        <f>F55</f>
        <v>1304500</v>
      </c>
      <c r="G54" s="11">
        <f>G55</f>
        <v>1094500</v>
      </c>
      <c r="H54" s="11">
        <f>H55</f>
        <v>1094500</v>
      </c>
      <c r="I54" s="11">
        <f>I55</f>
        <v>1094500</v>
      </c>
      <c r="J54" s="11">
        <f>J55</f>
        <v>25665</v>
      </c>
      <c r="K54" s="11">
        <f>I54-J54</f>
        <v>1068835</v>
      </c>
      <c r="L54" s="11">
        <f>L55</f>
        <v>43355</v>
      </c>
    </row>
    <row r="55" spans="1:12" s="6" customFormat="1" ht="22.5" x14ac:dyDescent="0.25">
      <c r="A55" s="10" t="s">
        <v>147</v>
      </c>
      <c r="B55" s="10" t="s">
        <v>148</v>
      </c>
      <c r="C55" s="10" t="s">
        <v>149</v>
      </c>
      <c r="D55" s="11">
        <f>D56</f>
        <v>941500</v>
      </c>
      <c r="E55" s="11">
        <f>E56</f>
        <v>941500</v>
      </c>
      <c r="F55" s="11">
        <f>F56</f>
        <v>1304500</v>
      </c>
      <c r="G55" s="11">
        <f>G56</f>
        <v>1094500</v>
      </c>
      <c r="H55" s="11">
        <f>H56</f>
        <v>1094500</v>
      </c>
      <c r="I55" s="11">
        <f>I56</f>
        <v>1094500</v>
      </c>
      <c r="J55" s="11">
        <f>J56</f>
        <v>25665</v>
      </c>
      <c r="K55" s="11">
        <f>I55-J55</f>
        <v>1068835</v>
      </c>
      <c r="L55" s="11">
        <f>L56</f>
        <v>43355</v>
      </c>
    </row>
    <row r="56" spans="1:12" s="6" customFormat="1" x14ac:dyDescent="0.25">
      <c r="A56" s="10" t="s">
        <v>150</v>
      </c>
      <c r="B56" s="10" t="s">
        <v>151</v>
      </c>
      <c r="C56" s="10" t="s">
        <v>152</v>
      </c>
      <c r="D56" s="11">
        <v>941500</v>
      </c>
      <c r="E56" s="11">
        <v>941500</v>
      </c>
      <c r="F56" s="11">
        <v>1304500</v>
      </c>
      <c r="G56" s="11">
        <v>1094500</v>
      </c>
      <c r="H56" s="11">
        <v>1094500</v>
      </c>
      <c r="I56" s="11">
        <v>1094500</v>
      </c>
      <c r="J56" s="11">
        <v>25665</v>
      </c>
      <c r="K56" s="11">
        <f>I56-J56</f>
        <v>1068835</v>
      </c>
      <c r="L56" s="11">
        <v>43355</v>
      </c>
    </row>
    <row r="57" spans="1:12" s="6" customFormat="1" x14ac:dyDescent="0.25">
      <c r="A57" s="10" t="s">
        <v>153</v>
      </c>
      <c r="B57" s="10" t="s">
        <v>154</v>
      </c>
      <c r="C57" s="10" t="s">
        <v>155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749060</v>
      </c>
      <c r="K57" s="11">
        <f>I57-J57</f>
        <v>-749060</v>
      </c>
      <c r="L57" s="11">
        <v>0</v>
      </c>
    </row>
    <row r="58" spans="1:12" s="6" customFormat="1" x14ac:dyDescent="0.25">
      <c r="A58" s="10" t="s">
        <v>156</v>
      </c>
      <c r="B58" s="10" t="s">
        <v>157</v>
      </c>
      <c r="C58" s="10" t="s">
        <v>158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749060</v>
      </c>
      <c r="K58" s="11">
        <f>I58-J58</f>
        <v>-749060</v>
      </c>
      <c r="L58" s="11">
        <v>0</v>
      </c>
    </row>
    <row r="59" spans="1:12" s="6" customFormat="1" x14ac:dyDescent="0.25">
      <c r="A59" s="10" t="s">
        <v>159</v>
      </c>
      <c r="B59" s="10" t="s">
        <v>160</v>
      </c>
      <c r="C59" s="10" t="s">
        <v>161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745380</v>
      </c>
      <c r="K59" s="11">
        <f>I59-J59</f>
        <v>-745380</v>
      </c>
      <c r="L59" s="11">
        <v>0</v>
      </c>
    </row>
    <row r="60" spans="1:12" s="6" customFormat="1" x14ac:dyDescent="0.25">
      <c r="A60" s="10" t="s">
        <v>162</v>
      </c>
      <c r="B60" s="10" t="s">
        <v>163</v>
      </c>
      <c r="C60" s="10" t="s">
        <v>164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3680</v>
      </c>
      <c r="K60" s="11">
        <f>I60-J60</f>
        <v>-3680</v>
      </c>
      <c r="L60" s="11">
        <v>0</v>
      </c>
    </row>
    <row r="61" spans="1:12" s="6" customFormat="1" x14ac:dyDescent="0.25">
      <c r="A61" s="8"/>
      <c r="B61" s="8"/>
      <c r="C61" s="8"/>
      <c r="D61" s="9"/>
      <c r="E61" s="9"/>
      <c r="F61" s="9"/>
      <c r="G61" s="9"/>
      <c r="H61" s="9"/>
      <c r="I61" s="9"/>
      <c r="J61" s="9"/>
      <c r="K61" s="9"/>
      <c r="L61" s="9"/>
    </row>
    <row r="62" spans="1:12" x14ac:dyDescent="0.25">
      <c r="A62" s="13" t="s">
        <v>165</v>
      </c>
      <c r="B62" s="13"/>
      <c r="C62" s="13"/>
      <c r="D62" s="13"/>
      <c r="E62" s="13" t="s">
        <v>167</v>
      </c>
      <c r="F62" s="13"/>
      <c r="G62" s="13"/>
      <c r="H62" s="13"/>
      <c r="I62" s="13" t="s">
        <v>168</v>
      </c>
      <c r="J62" s="13"/>
      <c r="K62" s="13"/>
      <c r="L62" s="13"/>
    </row>
    <row r="63" spans="1:12" x14ac:dyDescent="0.25">
      <c r="A63" s="3" t="s">
        <v>166</v>
      </c>
      <c r="B63" s="3"/>
      <c r="C63" s="3"/>
      <c r="D63" s="3"/>
      <c r="E63" s="3" t="s">
        <v>167</v>
      </c>
      <c r="F63" s="3"/>
      <c r="G63" s="3"/>
      <c r="H63" s="3"/>
      <c r="I63" s="3" t="s">
        <v>169</v>
      </c>
      <c r="J63" s="3"/>
      <c r="K63" s="3"/>
      <c r="L63" s="3"/>
    </row>
    <row r="123" spans="1:20" x14ac:dyDescent="0.25">
      <c r="A123" s="12"/>
      <c r="B123" s="12"/>
      <c r="C123" s="12"/>
      <c r="D123" s="12"/>
      <c r="I123" s="12"/>
      <c r="J123" s="12"/>
      <c r="K123" s="12"/>
      <c r="L123" s="12"/>
      <c r="Q123" s="12"/>
      <c r="R123" s="12"/>
      <c r="S123" s="12"/>
      <c r="T123" s="12"/>
    </row>
  </sheetData>
  <mergeCells count="24">
    <mergeCell ref="K6:K10"/>
    <mergeCell ref="L6:L10"/>
    <mergeCell ref="A62:D62"/>
    <mergeCell ref="A63:D63"/>
    <mergeCell ref="E62:H62"/>
    <mergeCell ref="E63:H63"/>
    <mergeCell ref="I62:L62"/>
    <mergeCell ref="I63:L63"/>
    <mergeCell ref="F6:G6"/>
    <mergeCell ref="F7:F10"/>
    <mergeCell ref="G7:G10"/>
    <mergeCell ref="H6:H10"/>
    <mergeCell ref="I6:I10"/>
    <mergeCell ref="J6:J10"/>
    <mergeCell ref="A1:L1"/>
    <mergeCell ref="A2:L2"/>
    <mergeCell ref="A3:L3"/>
    <mergeCell ref="A4:L4"/>
    <mergeCell ref="A6:B10"/>
    <mergeCell ref="A11:B11"/>
    <mergeCell ref="C6:C10"/>
    <mergeCell ref="D6:E6"/>
    <mergeCell ref="D7:D10"/>
    <mergeCell ref="E7:E1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2022-08-10T11:34:58Z</dcterms:created>
  <dcterms:modified xsi:type="dcterms:W3CDTF">2022-08-10T11:35:02Z</dcterms:modified>
</cp:coreProperties>
</file>