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0DF46BF3-93EF-4882-B067-C329B64FF98F}" xr6:coauthVersionLast="43" xr6:coauthVersionMax="43" xr10:uidLastSave="{00000000-0000-0000-0000-000000000000}"/>
  <bookViews>
    <workbookView xWindow="2775" yWindow="2715" windowWidth="15375" windowHeight="7875" activeTab="2" xr2:uid="{F1E30819-926C-454B-A25F-A908192EA08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G17" i="3" s="1"/>
  <c r="H18" i="3"/>
  <c r="F18" i="3" s="1"/>
  <c r="K18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D25" i="3"/>
  <c r="E25" i="3"/>
  <c r="G25" i="3"/>
  <c r="F25" i="3" s="1"/>
  <c r="K25" i="3" s="1"/>
  <c r="H25" i="3"/>
  <c r="I25" i="3"/>
  <c r="J25" i="3"/>
  <c r="F26" i="3"/>
  <c r="K26" i="3" s="1"/>
  <c r="D28" i="3"/>
  <c r="D27" i="3" s="1"/>
  <c r="E28" i="3"/>
  <c r="E27" i="3" s="1"/>
  <c r="G28" i="3"/>
  <c r="G27" i="3" s="1"/>
  <c r="H28" i="3"/>
  <c r="F28" i="3" s="1"/>
  <c r="K28" i="3" s="1"/>
  <c r="I28" i="3"/>
  <c r="I27" i="3" s="1"/>
  <c r="J28" i="3"/>
  <c r="J27" i="3" s="1"/>
  <c r="F29" i="3"/>
  <c r="K29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H33" i="2"/>
  <c r="I33" i="2"/>
  <c r="J33" i="2"/>
  <c r="K33" i="2"/>
  <c r="F34" i="2"/>
  <c r="K34" i="2" s="1"/>
  <c r="F35" i="2"/>
  <c r="K35" i="2"/>
  <c r="F36" i="2"/>
  <c r="K36" i="2" s="1"/>
  <c r="E37" i="2"/>
  <c r="I37" i="2"/>
  <c r="D38" i="2"/>
  <c r="D37" i="2" s="1"/>
  <c r="E38" i="2"/>
  <c r="G38" i="2"/>
  <c r="G37" i="2" s="1"/>
  <c r="H38" i="2"/>
  <c r="F38" i="2" s="1"/>
  <c r="K38" i="2" s="1"/>
  <c r="I38" i="2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 s="1"/>
  <c r="E46" i="2"/>
  <c r="E47" i="2"/>
  <c r="D48" i="2"/>
  <c r="D47" i="2" s="1"/>
  <c r="D46" i="2" s="1"/>
  <c r="E48" i="2"/>
  <c r="G48" i="2"/>
  <c r="G47" i="2" s="1"/>
  <c r="H48" i="2"/>
  <c r="F48" i="2" s="1"/>
  <c r="I48" i="2"/>
  <c r="I47" i="2" s="1"/>
  <c r="I46" i="2" s="1"/>
  <c r="J48" i="2"/>
  <c r="J47" i="2" s="1"/>
  <c r="J46" i="2" s="1"/>
  <c r="F49" i="2"/>
  <c r="K49" i="2"/>
  <c r="D51" i="2"/>
  <c r="E51" i="2"/>
  <c r="G51" i="2"/>
  <c r="F51" i="2" s="1"/>
  <c r="K51" i="2" s="1"/>
  <c r="H51" i="2"/>
  <c r="I51" i="2"/>
  <c r="J51" i="2"/>
  <c r="F52" i="2"/>
  <c r="K52" i="2" s="1"/>
  <c r="F53" i="2"/>
  <c r="K53" i="2"/>
  <c r="F54" i="2"/>
  <c r="K54" i="2" s="1"/>
  <c r="D56" i="2"/>
  <c r="D55" i="2" s="1"/>
  <c r="E56" i="2"/>
  <c r="E55" i="2" s="1"/>
  <c r="G56" i="2"/>
  <c r="G55" i="2" s="1"/>
  <c r="H56" i="2"/>
  <c r="F56" i="2" s="1"/>
  <c r="I56" i="2"/>
  <c r="I55" i="2" s="1"/>
  <c r="J56" i="2"/>
  <c r="J55" i="2" s="1"/>
  <c r="F57" i="2"/>
  <c r="K57" i="2"/>
  <c r="D58" i="2"/>
  <c r="E58" i="2"/>
  <c r="G58" i="2"/>
  <c r="F58" i="2" s="1"/>
  <c r="H58" i="2"/>
  <c r="I58" i="2"/>
  <c r="J58" i="2"/>
  <c r="K58" i="2"/>
  <c r="F59" i="2"/>
  <c r="K59" i="2" s="1"/>
  <c r="F60" i="2"/>
  <c r="K60" i="2"/>
  <c r="D61" i="2"/>
  <c r="E61" i="2"/>
  <c r="G61" i="2"/>
  <c r="F61" i="2" s="1"/>
  <c r="K61" i="2" s="1"/>
  <c r="H61" i="2"/>
  <c r="I61" i="2"/>
  <c r="J61" i="2"/>
  <c r="F62" i="2"/>
  <c r="K62" i="2" s="1"/>
  <c r="F63" i="2"/>
  <c r="K63" i="2"/>
  <c r="D66" i="2"/>
  <c r="D65" i="2" s="1"/>
  <c r="D64" i="2" s="1"/>
  <c r="E66" i="2"/>
  <c r="E65" i="2" s="1"/>
  <c r="E64" i="2" s="1"/>
  <c r="G66" i="2"/>
  <c r="F66" i="2" s="1"/>
  <c r="H66" i="2"/>
  <c r="H65" i="2" s="1"/>
  <c r="H64" i="2" s="1"/>
  <c r="I66" i="2"/>
  <c r="I65" i="2" s="1"/>
  <c r="I64" i="2" s="1"/>
  <c r="J66" i="2"/>
  <c r="J65" i="2" s="1"/>
  <c r="J64" i="2" s="1"/>
  <c r="K66" i="2"/>
  <c r="F67" i="2"/>
  <c r="K67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H14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D33" i="1" s="1"/>
  <c r="E34" i="1"/>
  <c r="G34" i="1"/>
  <c r="F34" i="1" s="1"/>
  <c r="H34" i="1"/>
  <c r="H33" i="1" s="1"/>
  <c r="I34" i="1"/>
  <c r="J34" i="1"/>
  <c r="J33" i="1" s="1"/>
  <c r="K34" i="1"/>
  <c r="F35" i="1"/>
  <c r="K35" i="1"/>
  <c r="F36" i="1"/>
  <c r="K36" i="1"/>
  <c r="F37" i="1"/>
  <c r="K37" i="1"/>
  <c r="E38" i="1"/>
  <c r="D39" i="1"/>
  <c r="D38" i="1" s="1"/>
  <c r="E39" i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H49" i="1"/>
  <c r="H48" i="1" s="1"/>
  <c r="H47" i="1" s="1"/>
  <c r="I49" i="1"/>
  <c r="I48" i="1" s="1"/>
  <c r="I47" i="1" s="1"/>
  <c r="J49" i="1"/>
  <c r="J48" i="1" s="1"/>
  <c r="J47" i="1" s="1"/>
  <c r="J46" i="1" s="1"/>
  <c r="F50" i="1"/>
  <c r="K50" i="1"/>
  <c r="D52" i="1"/>
  <c r="E52" i="1"/>
  <c r="G52" i="1"/>
  <c r="F52" i="1" s="1"/>
  <c r="K52" i="1" s="1"/>
  <c r="H52" i="1"/>
  <c r="H51" i="1" s="1"/>
  <c r="I52" i="1"/>
  <c r="J52" i="1"/>
  <c r="J51" i="1" s="1"/>
  <c r="F53" i="1"/>
  <c r="K53" i="1"/>
  <c r="F54" i="1"/>
  <c r="K54" i="1"/>
  <c r="F55" i="1"/>
  <c r="K55" i="1"/>
  <c r="E56" i="1"/>
  <c r="D57" i="1"/>
  <c r="D56" i="1" s="1"/>
  <c r="E57" i="1"/>
  <c r="G57" i="1"/>
  <c r="F57" i="1" s="1"/>
  <c r="H57" i="1"/>
  <c r="H56" i="1" s="1"/>
  <c r="I57" i="1"/>
  <c r="I56" i="1" s="1"/>
  <c r="J57" i="1"/>
  <c r="J56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D62" i="1"/>
  <c r="E62" i="1"/>
  <c r="G62" i="1"/>
  <c r="F62" i="1" s="1"/>
  <c r="H62" i="1"/>
  <c r="I62" i="1"/>
  <c r="J62" i="1"/>
  <c r="K62" i="1"/>
  <c r="F63" i="1"/>
  <c r="K63" i="1"/>
  <c r="F64" i="1"/>
  <c r="K64" i="1"/>
  <c r="F65" i="1"/>
  <c r="K65" i="1"/>
  <c r="E66" i="1"/>
  <c r="D67" i="1"/>
  <c r="D66" i="1" s="1"/>
  <c r="E67" i="1"/>
  <c r="G67" i="1"/>
  <c r="F67" i="1" s="1"/>
  <c r="K67" i="1" s="1"/>
  <c r="H67" i="1"/>
  <c r="H66" i="1" s="1"/>
  <c r="I67" i="1"/>
  <c r="I66" i="1" s="1"/>
  <c r="J67" i="1"/>
  <c r="J66" i="1" s="1"/>
  <c r="F68" i="1"/>
  <c r="K68" i="1"/>
  <c r="D71" i="1"/>
  <c r="D70" i="1" s="1"/>
  <c r="D69" i="1" s="1"/>
  <c r="E71" i="1"/>
  <c r="G71" i="1"/>
  <c r="F71" i="1" s="1"/>
  <c r="K71" i="1" s="1"/>
  <c r="H71" i="1"/>
  <c r="H70" i="1" s="1"/>
  <c r="H69" i="1" s="1"/>
  <c r="I71" i="1"/>
  <c r="J71" i="1"/>
  <c r="J70" i="1" s="1"/>
  <c r="J69" i="1" s="1"/>
  <c r="F72" i="1"/>
  <c r="K72" i="1"/>
  <c r="F73" i="1"/>
  <c r="K73" i="1"/>
  <c r="F74" i="1"/>
  <c r="K74" i="1"/>
  <c r="D75" i="1"/>
  <c r="E75" i="1"/>
  <c r="G75" i="1"/>
  <c r="F75" i="1" s="1"/>
  <c r="H75" i="1"/>
  <c r="I75" i="1"/>
  <c r="J75" i="1"/>
  <c r="F76" i="1"/>
  <c r="K76" i="1"/>
  <c r="D78" i="1"/>
  <c r="D77" i="1" s="1"/>
  <c r="E78" i="1"/>
  <c r="E77" i="1" s="1"/>
  <c r="G78" i="1"/>
  <c r="F78" i="1" s="1"/>
  <c r="K78" i="1" s="1"/>
  <c r="H78" i="1"/>
  <c r="H77" i="1" s="1"/>
  <c r="I78" i="1"/>
  <c r="I77" i="1" s="1"/>
  <c r="J78" i="1"/>
  <c r="J77" i="1" s="1"/>
  <c r="F79" i="1"/>
  <c r="K79" i="1"/>
  <c r="G13" i="3" l="1"/>
  <c r="F14" i="3"/>
  <c r="K14" i="3" s="1"/>
  <c r="G20" i="3"/>
  <c r="F20" i="3" s="1"/>
  <c r="K20" i="3" s="1"/>
  <c r="F21" i="3"/>
  <c r="K21" i="3" s="1"/>
  <c r="F17" i="3"/>
  <c r="K17" i="3" s="1"/>
  <c r="J11" i="3"/>
  <c r="E11" i="3"/>
  <c r="I11" i="3"/>
  <c r="D11" i="3"/>
  <c r="F22" i="3"/>
  <c r="K22" i="3" s="1"/>
  <c r="H17" i="3"/>
  <c r="H11" i="3" s="1"/>
  <c r="F15" i="3"/>
  <c r="K15" i="3" s="1"/>
  <c r="H27" i="3"/>
  <c r="F27" i="3" s="1"/>
  <c r="K27" i="3" s="1"/>
  <c r="G50" i="2"/>
  <c r="F50" i="2" s="1"/>
  <c r="I32" i="2"/>
  <c r="I13" i="2" s="1"/>
  <c r="I12" i="2" s="1"/>
  <c r="I11" i="2" s="1"/>
  <c r="E50" i="2"/>
  <c r="E45" i="2" s="1"/>
  <c r="K48" i="2"/>
  <c r="K56" i="2"/>
  <c r="I50" i="2"/>
  <c r="I45" i="2" s="1"/>
  <c r="D50" i="2"/>
  <c r="D45" i="2" s="1"/>
  <c r="G46" i="2"/>
  <c r="E13" i="2"/>
  <c r="G42" i="2"/>
  <c r="F42" i="2" s="1"/>
  <c r="K42" i="2" s="1"/>
  <c r="J50" i="2"/>
  <c r="J45" i="2" s="1"/>
  <c r="G65" i="2"/>
  <c r="H50" i="2"/>
  <c r="J32" i="2"/>
  <c r="J13" i="2" s="1"/>
  <c r="E32" i="2"/>
  <c r="D13" i="2"/>
  <c r="G32" i="2"/>
  <c r="G23" i="2"/>
  <c r="G15" i="2"/>
  <c r="H47" i="2"/>
  <c r="H46" i="2" s="1"/>
  <c r="H45" i="2" s="1"/>
  <c r="H37" i="2"/>
  <c r="H32" i="2" s="1"/>
  <c r="H13" i="2" s="1"/>
  <c r="H12" i="2" s="1"/>
  <c r="H11" i="2" s="1"/>
  <c r="H55" i="2"/>
  <c r="F55" i="2" s="1"/>
  <c r="K55" i="2" s="1"/>
  <c r="G70" i="1"/>
  <c r="E33" i="1"/>
  <c r="E14" i="1" s="1"/>
  <c r="G77" i="1"/>
  <c r="F77" i="1" s="1"/>
  <c r="K77" i="1" s="1"/>
  <c r="E70" i="1"/>
  <c r="E69" i="1" s="1"/>
  <c r="I33" i="1"/>
  <c r="I70" i="1"/>
  <c r="I69" i="1" s="1"/>
  <c r="K57" i="1"/>
  <c r="E51" i="1"/>
  <c r="E46" i="1" s="1"/>
  <c r="H46" i="1"/>
  <c r="H13" i="1" s="1"/>
  <c r="G43" i="1"/>
  <c r="F43" i="1" s="1"/>
  <c r="K43" i="1" s="1"/>
  <c r="J14" i="1"/>
  <c r="J13" i="1" s="1"/>
  <c r="K75" i="1"/>
  <c r="I51" i="1"/>
  <c r="I46" i="1" s="1"/>
  <c r="D51" i="1"/>
  <c r="D46" i="1" s="1"/>
  <c r="K49" i="1"/>
  <c r="G24" i="1"/>
  <c r="I14" i="1"/>
  <c r="D14" i="1"/>
  <c r="G16" i="1"/>
  <c r="G66" i="1"/>
  <c r="F66" i="1" s="1"/>
  <c r="K66" i="1" s="1"/>
  <c r="G56" i="1"/>
  <c r="F56" i="1" s="1"/>
  <c r="K56" i="1" s="1"/>
  <c r="G48" i="1"/>
  <c r="G38" i="1"/>
  <c r="F38" i="1" s="1"/>
  <c r="K38" i="1" s="1"/>
  <c r="G12" i="3" l="1"/>
  <c r="F13" i="3"/>
  <c r="K13" i="3" s="1"/>
  <c r="J12" i="2"/>
  <c r="J11" i="2" s="1"/>
  <c r="F65" i="2"/>
  <c r="K65" i="2" s="1"/>
  <c r="G64" i="2"/>
  <c r="F64" i="2" s="1"/>
  <c r="K64" i="2" s="1"/>
  <c r="F37" i="2"/>
  <c r="K37" i="2" s="1"/>
  <c r="F15" i="2"/>
  <c r="K15" i="2" s="1"/>
  <c r="G14" i="2"/>
  <c r="F46" i="2"/>
  <c r="K46" i="2" s="1"/>
  <c r="G45" i="2"/>
  <c r="F45" i="2" s="1"/>
  <c r="K45" i="2" s="1"/>
  <c r="F32" i="2"/>
  <c r="K32" i="2" s="1"/>
  <c r="E12" i="2"/>
  <c r="E11" i="2" s="1"/>
  <c r="D12" i="2"/>
  <c r="D11" i="2" s="1"/>
  <c r="K50" i="2"/>
  <c r="F23" i="2"/>
  <c r="K23" i="2" s="1"/>
  <c r="G22" i="2"/>
  <c r="F22" i="2" s="1"/>
  <c r="K22" i="2" s="1"/>
  <c r="F47" i="2"/>
  <c r="K47" i="2" s="1"/>
  <c r="E13" i="1"/>
  <c r="H11" i="1"/>
  <c r="H12" i="1"/>
  <c r="F24" i="1"/>
  <c r="K24" i="1" s="1"/>
  <c r="G23" i="1"/>
  <c r="F23" i="1" s="1"/>
  <c r="K23" i="1" s="1"/>
  <c r="G33" i="1"/>
  <c r="F33" i="1" s="1"/>
  <c r="K33" i="1" s="1"/>
  <c r="I13" i="1"/>
  <c r="G51" i="1"/>
  <c r="F51" i="1" s="1"/>
  <c r="K51" i="1" s="1"/>
  <c r="F70" i="1"/>
  <c r="K70" i="1" s="1"/>
  <c r="G69" i="1"/>
  <c r="F69" i="1" s="1"/>
  <c r="K69" i="1" s="1"/>
  <c r="G15" i="1"/>
  <c r="F16" i="1"/>
  <c r="K16" i="1" s="1"/>
  <c r="F48" i="1"/>
  <c r="K48" i="1" s="1"/>
  <c r="G47" i="1"/>
  <c r="D13" i="1"/>
  <c r="J11" i="1"/>
  <c r="J12" i="1"/>
  <c r="F12" i="3" l="1"/>
  <c r="K12" i="3" s="1"/>
  <c r="G11" i="3"/>
  <c r="F11" i="3" s="1"/>
  <c r="K11" i="3" s="1"/>
  <c r="F14" i="2"/>
  <c r="K14" i="2" s="1"/>
  <c r="G13" i="2"/>
  <c r="D11" i="1"/>
  <c r="D12" i="1"/>
  <c r="F47" i="1"/>
  <c r="K47" i="1" s="1"/>
  <c r="G46" i="1"/>
  <c r="F46" i="1" s="1"/>
  <c r="K46" i="1" s="1"/>
  <c r="G14" i="1"/>
  <c r="F15" i="1"/>
  <c r="K15" i="1" s="1"/>
  <c r="I11" i="1"/>
  <c r="I12" i="1"/>
  <c r="E11" i="1"/>
  <c r="E12" i="1"/>
  <c r="F13" i="2" l="1"/>
  <c r="K13" i="2" s="1"/>
  <c r="G12" i="2"/>
  <c r="G13" i="1"/>
  <c r="F14" i="1"/>
  <c r="K14" i="1" s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<sst xmlns="http://schemas.openxmlformats.org/spreadsheetml/2006/main" count="510" uniqueCount="267">
  <si>
    <t>CENTRALIZAT</t>
  </si>
  <si>
    <t xml:space="preserve"> Anexa 12</t>
  </si>
  <si>
    <t>Cont de executie - Venituri - Bugetul local</t>
  </si>
  <si>
    <t>Trimestrul: 2,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</si>
  <si>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</si>
  <si>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</si>
  <si>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</si>
  <si>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</si>
  <si>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</si>
  <si>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</si>
  <si>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</si>
  <si>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</si>
  <si>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</si>
  <si>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</si>
  <si>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</si>
  <si>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</si>
  <si>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</si>
  <si>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</si>
  <si>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</si>
  <si>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</si>
  <si>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</si>
  <si>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</si>
  <si>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</si>
  <si>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</si>
  <si>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</si>
  <si>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</si>
  <si>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</si>
  <si>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</si>
  <si>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</si>
  <si>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</si>
  <si>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</si>
  <si>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</si>
  <si>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</si>
  <si>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</si>
  <si>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</si>
  <si>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</si>
  <si>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</si>
  <si>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</si>
  <si>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</si>
  <si>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</si>
  <si>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</si>
  <si>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</si>
  <si>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</si>
  <si>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</si>
  <si>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</si>
  <si>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</si>
  <si>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</si>
  <si>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</si>
  <si>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</si>
  <si>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</si>
  <si>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</si>
  <si>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</si>
  <si>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</si>
  <si>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</si>
  <si>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</si>
  <si>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</si>
  <si>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</si>
  <si>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</si>
  <si>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</si>
  <si>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</si>
  <si>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</si>
  <si>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</si>
  <si>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</si>
  <si>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</si>
  <si>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</si>
  <si>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</si>
  <si>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</si>
  <si>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</si>
  <si>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</si>
  <si>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</si>
  <si>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</si>
  <si>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</si>
  <si>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</si>
  <si>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</si>
  <si>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</si>
  <si>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</si>
  <si>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</si>
  <si>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</si>
  <si>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</si>
  <si>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</si>
  <si>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</si>
  <si>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</si>
  <si>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</si>
  <si>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</si>
  <si>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</si>
  <si>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</si>
  <si>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</si>
  <si>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</si>
  <si>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</si>
  <si>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</si>
  <si>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</si>
  <si>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</si>
  <si>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</si>
  <si>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</si>
  <si>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</si>
  <si>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</si>
  <si>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</si>
  <si>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</si>
  <si>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</si>
  <si>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</si>
  <si>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</si>
  <si>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</si>
  <si>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</si>
  <si>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</si>
  <si>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</si>
  <si>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</si>
  <si>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</si>
  <si>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</si>
  <si>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</si>
  <si>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</si>
  <si>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</si>
  <si>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</si>
  <si>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</si>
  <si>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</si>
  <si>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</si>
  <si>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</si>
  <si>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</si>
  <si>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</si>
  <si>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</si>
  <si>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</si>
  <si>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</si>
  <si>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</si>
  <si>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</si>
  <si>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</si>
  <si>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</si>
  <si>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</si>
  <si>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</si>
  <si>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</si>
  <si>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</si>
  <si>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</si>
  <si>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</si>
  <si>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</si>
  <si>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</si>
  <si>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</si>
  <si>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</si>
  <si>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</si>
  <si>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</si>
  <si>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</si>
  <si>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</si>
  <si>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</si>
  <si>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</si>
  <si>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</si>
  <si>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</si>
  <si>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</si>
  <si>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</si>
  <si>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</si>
  <si>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</si>
  <si>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</si>
  <si>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</si>
  <si>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</si>
  <si>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</si>
  <si>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</si>
  <si>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</si>
  <si>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</si>
  <si>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</si>
  <si>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</si>
  <si>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</si>
  <si>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</si>
  <si>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</si>
  <si>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</si>
  <si>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</si>
  <si>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</si>
  <si>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</si>
  <si>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</si>
  <si>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</si>
  <si>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</si>
  <si>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</si>
  <si>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</si>
  <si>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</si>
  <si>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</si>
  <si>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</si>
  <si>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</si>
  <si>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</si>
  <si>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</si>
  <si>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</si>
  <si>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</si>
  <si>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</si>
  <si>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</si>
  <si>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</si>
  <si>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</si>
  <si>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</si>
  <si>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</si>
  <si>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</si>
  <si>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</si>
  <si>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</si>
  <si>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</si>
  <si>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</si>
  <si>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</si>
  <si>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</si>
  <si>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</si>
  <si>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</si>
  <si>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</si>
  <si>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</si>
  <si>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</si>
  <si>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</si>
  <si>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</si>
  <si>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</si>
  <si>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</si>
  <si>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</si>
  <si>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</si>
  <si>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</si>
  <si>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</si>
  <si>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154</t>
  </si>
  <si>
    <t>Subventii pentru finantarea cheltuielilor de capital pentru unitatile de invatamant preuniversitar</t>
  </si>
  <si>
    <t>42.02.14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</si>
  <si>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</si>
  <si>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</si>
  <si>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</si>
  <si>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</si>
  <si>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</si>
  <si>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</si>
  <si>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227</t>
  </si>
  <si>
    <t>Subventii de la alte administratii (cod. 43.02.01+43.02.04+43.02.07+43.02.08+43.02.20+43.02.21)</t>
  </si>
  <si>
    <t>43.02</t>
  </si>
  <si>
    <t>243</t>
  </si>
  <si>
    <t>Sume alocate din sumele obţinute în urma scoaterii la licitaţie a certificatelor de emisii de gaze cu efect de seră pentru finanţarea proiectelor de investiţii</t>
  </si>
  <si>
    <t>43.02.44</t>
  </si>
  <si>
    <t>321</t>
  </si>
  <si>
    <t>Sume primite de la UE/alti donatori in contul platilor efectuate si prefinantari aferente cadrului financiar 2014-2020</t>
  </si>
  <si>
    <t>48.02</t>
  </si>
  <si>
    <t>322</t>
  </si>
  <si>
    <t>Fondul European de Dezvoltare Regionala (FEDR)</t>
  </si>
  <si>
    <t>48.02.01</t>
  </si>
  <si>
    <t>323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</si>
  <si>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</si>
  <si>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</si>
  <si>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</si>
  <si>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</si>
  <si>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</si>
  <si>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</si>
  <si>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</si>
  <si>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</si>
  <si>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</si>
  <si>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</si>
  <si>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</si>
  <si>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</si>
  <si>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</si>
  <si>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</si>
  <si>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</si>
  <si>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</si>
  <si>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</si>
  <si>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</si>
  <si>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</si>
  <si>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</si>
  <si>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</si>
  <si>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</si>
  <si>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</si>
  <si>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</si>
  <si>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</si>
  <si>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</si>
  <si>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</si>
  <si>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</si>
  <si>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100</t>
  </si>
  <si>
    <t>101</t>
  </si>
  <si>
    <t>114</t>
  </si>
  <si>
    <t>115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</si>
  <si>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</si>
  <si>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</si>
  <si>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</si>
  <si>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</si>
  <si>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</si>
  <si>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</si>
  <si>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</si>
  <si>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103</t>
  </si>
  <si>
    <t>185</t>
  </si>
  <si>
    <t>186</t>
  </si>
  <si>
    <t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</si>
</sst>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9E50-9054-4348-A411-B823DA68C7E4}">
  <dimension ref="A1:T16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D13+D66+D69+D77</f>
        <v>12139000</v>
      </c>
      <c r="E11" s="11">
        <f>E13+E66+E69+E77</f>
        <v>9717000</v>
      </c>
      <c r="F11" s="11">
        <f>G11+H11</f>
        <v>5829097</v>
      </c>
      <c r="G11" s="11">
        <f>G13+G66+G69+G77</f>
        <v>1127990</v>
      </c>
      <c r="H11" s="11">
        <f>H13+H66+H69+H77</f>
        <v>4701107</v>
      </c>
      <c r="I11" s="11">
        <f>I13+I66+I69+I77</f>
        <v>4481615</v>
      </c>
      <c r="J11" s="11">
        <f>J13+J66+J69+J77</f>
        <v>0</v>
      </c>
      <c r="K11" s="11">
        <f>F11-I11-J11</f>
        <v>1347482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D13-D34-D62</f>
        <v>1482700</v>
      </c>
      <c r="E12" s="11">
        <f>E13-E34-E62</f>
        <v>859700</v>
      </c>
      <c r="F12" s="11">
        <f>G12+H12</f>
        <v>2191674</v>
      </c>
      <c r="G12" s="11">
        <f>G13-G34-G62</f>
        <v>1127990</v>
      </c>
      <c r="H12" s="11">
        <f>H13-H34-H62</f>
        <v>1063684</v>
      </c>
      <c r="I12" s="11">
        <f>I13-I34-I62</f>
        <v>844192</v>
      </c>
      <c r="J12" s="11">
        <f>J13-J34-J62</f>
        <v>0</v>
      </c>
      <c r="K12" s="11">
        <f>F12-I12-J12</f>
        <v>1347482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4575700</v>
      </c>
      <c r="E13" s="11">
        <f>E14+E46</f>
        <v>2353700</v>
      </c>
      <c r="F13" s="11">
        <f>G13+H13</f>
        <v>3625674</v>
      </c>
      <c r="G13" s="11">
        <f>G14+G46</f>
        <v>1127990</v>
      </c>
      <c r="H13" s="11">
        <f>H14+H46</f>
        <v>2497684</v>
      </c>
      <c r="I13" s="11">
        <f>I14+I46</f>
        <v>2278192</v>
      </c>
      <c r="J13" s="11">
        <f>J14+J46</f>
        <v>0</v>
      </c>
      <c r="K13" s="11">
        <f>F13-I13-J13</f>
        <v>1347482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4158700</v>
      </c>
      <c r="E14" s="11">
        <f>E15+E23+E33+E43</f>
        <v>2104700</v>
      </c>
      <c r="F14" s="11">
        <f>G14+H14</f>
        <v>2912984</v>
      </c>
      <c r="G14" s="11">
        <f>G15+G23+G33+G43</f>
        <v>705774</v>
      </c>
      <c r="H14" s="11">
        <f>H15+H23+H33+H43</f>
        <v>2207210</v>
      </c>
      <c r="I14" s="11">
        <f>I15+I23+I33+I43</f>
        <v>2094770</v>
      </c>
      <c r="J14" s="11">
        <f>J15+J23+J33+J43</f>
        <v>0</v>
      </c>
      <c r="K14" s="11">
        <f>F14-I14-J14</f>
        <v>818214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689000</v>
      </c>
      <c r="E15" s="11">
        <f>+E16</f>
        <v>448000</v>
      </c>
      <c r="F15" s="11">
        <f>G15+H15</f>
        <v>348896</v>
      </c>
      <c r="G15" s="11">
        <f>+G16</f>
        <v>0</v>
      </c>
      <c r="H15" s="11">
        <f>+H16</f>
        <v>348896</v>
      </c>
      <c r="I15" s="11">
        <f>+I16</f>
        <v>348896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689000</v>
      </c>
      <c r="E16" s="11">
        <f>E17+E19</f>
        <v>448000</v>
      </c>
      <c r="F16" s="11">
        <f>G16+H16</f>
        <v>348896</v>
      </c>
      <c r="G16" s="11">
        <f>G17+G19</f>
        <v>0</v>
      </c>
      <c r="H16" s="11">
        <f>H17+H19</f>
        <v>348896</v>
      </c>
      <c r="I16" s="11">
        <f>I17+I19</f>
        <v>348896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8000</v>
      </c>
      <c r="E17" s="11">
        <f>+E18</f>
        <v>4000</v>
      </c>
      <c r="F17" s="11">
        <f>G17+H17</f>
        <v>3612</v>
      </c>
      <c r="G17" s="11">
        <f>+G18</f>
        <v>0</v>
      </c>
      <c r="H17" s="11">
        <f>+H18</f>
        <v>3612</v>
      </c>
      <c r="I17" s="11">
        <f>+I18</f>
        <v>3612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8000</v>
      </c>
      <c r="E18" s="11">
        <v>4000</v>
      </c>
      <c r="F18" s="11">
        <f>G18+H18</f>
        <v>3612</v>
      </c>
      <c r="G18" s="11">
        <v>0</v>
      </c>
      <c r="H18" s="11">
        <v>3612</v>
      </c>
      <c r="I18" s="11">
        <v>3612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681000</v>
      </c>
      <c r="E19" s="11">
        <f>E20+E21+E22</f>
        <v>444000</v>
      </c>
      <c r="F19" s="11">
        <f>G19+H19</f>
        <v>345284</v>
      </c>
      <c r="G19" s="11">
        <f>G20+G21+G22</f>
        <v>0</v>
      </c>
      <c r="H19" s="11">
        <f>H20+H21+H22</f>
        <v>345284</v>
      </c>
      <c r="I19" s="11">
        <f>I20+I21+I22</f>
        <v>345284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248000</v>
      </c>
      <c r="E20" s="11">
        <v>124000</v>
      </c>
      <c r="F20" s="11">
        <f>G20+H20</f>
        <v>118259</v>
      </c>
      <c r="G20" s="11">
        <v>0</v>
      </c>
      <c r="H20" s="11">
        <v>118259</v>
      </c>
      <c r="I20" s="11">
        <v>118259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233000</v>
      </c>
      <c r="E21" s="11">
        <v>120000</v>
      </c>
      <c r="F21" s="11">
        <f>G21+H21</f>
        <v>124230</v>
      </c>
      <c r="G21" s="11">
        <v>0</v>
      </c>
      <c r="H21" s="11">
        <v>124230</v>
      </c>
      <c r="I21" s="11">
        <v>124230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200000</v>
      </c>
      <c r="E22" s="11">
        <v>200000</v>
      </c>
      <c r="F22" s="11">
        <f>G22+H22</f>
        <v>102795</v>
      </c>
      <c r="G22" s="11">
        <v>0</v>
      </c>
      <c r="H22" s="11">
        <v>102795</v>
      </c>
      <c r="I22" s="11">
        <v>102795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349700</v>
      </c>
      <c r="E23" s="11">
        <f>E24</f>
        <v>177700</v>
      </c>
      <c r="F23" s="11">
        <f>G23+H23</f>
        <v>974273</v>
      </c>
      <c r="G23" s="11">
        <f>G24</f>
        <v>642459</v>
      </c>
      <c r="H23" s="11">
        <f>H24</f>
        <v>331814</v>
      </c>
      <c r="I23" s="11">
        <f>I24</f>
        <v>259623</v>
      </c>
      <c r="J23" s="11">
        <f>J24</f>
        <v>0</v>
      </c>
      <c r="K23" s="11">
        <f>F23-I23-J23</f>
        <v>714650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349700</v>
      </c>
      <c r="E24" s="11">
        <f>E25+E28+E32</f>
        <v>177700</v>
      </c>
      <c r="F24" s="11">
        <f>G24+H24</f>
        <v>974273</v>
      </c>
      <c r="G24" s="11">
        <f>G25+G28+G32</f>
        <v>642459</v>
      </c>
      <c r="H24" s="11">
        <f>H25+H28+H32</f>
        <v>331814</v>
      </c>
      <c r="I24" s="11">
        <f>I25+I28+I32</f>
        <v>259623</v>
      </c>
      <c r="J24" s="11">
        <f>J25+J28+J32</f>
        <v>0</v>
      </c>
      <c r="K24" s="11">
        <f>F24-I24-J24</f>
        <v>714650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73000</v>
      </c>
      <c r="E25" s="11">
        <f>E26+E27</f>
        <v>38000</v>
      </c>
      <c r="F25" s="11">
        <f>G25+H25</f>
        <v>115164</v>
      </c>
      <c r="G25" s="11">
        <f>G26+G27</f>
        <v>43941</v>
      </c>
      <c r="H25" s="11">
        <f>H26+H27</f>
        <v>71223</v>
      </c>
      <c r="I25" s="11">
        <f>I26+I27</f>
        <v>43534</v>
      </c>
      <c r="J25" s="11">
        <f>J26+J27</f>
        <v>0</v>
      </c>
      <c r="K25" s="11">
        <f>F25-I25-J25</f>
        <v>71630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33000</v>
      </c>
      <c r="E26" s="11">
        <v>18000</v>
      </c>
      <c r="F26" s="11">
        <f>G26+H26</f>
        <v>65007</v>
      </c>
      <c r="G26" s="11">
        <v>36355</v>
      </c>
      <c r="H26" s="11">
        <v>28652</v>
      </c>
      <c r="I26" s="11">
        <v>23247</v>
      </c>
      <c r="J26" s="11">
        <v>0</v>
      </c>
      <c r="K26" s="11">
        <f>F26-I26-J26</f>
        <v>41760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40000</v>
      </c>
      <c r="E27" s="11">
        <v>20000</v>
      </c>
      <c r="F27" s="11">
        <f>G27+H27</f>
        <v>50157</v>
      </c>
      <c r="G27" s="11">
        <v>7586</v>
      </c>
      <c r="H27" s="11">
        <v>42571</v>
      </c>
      <c r="I27" s="11">
        <v>20287</v>
      </c>
      <c r="J27" s="11">
        <v>0</v>
      </c>
      <c r="K27" s="11">
        <f>F27-I27-J27</f>
        <v>29870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256700</v>
      </c>
      <c r="E28" s="11">
        <f>E29+E30+E31</f>
        <v>129700</v>
      </c>
      <c r="F28" s="11">
        <f>G28+H28</f>
        <v>856275</v>
      </c>
      <c r="G28" s="11">
        <f>G29+G30+G31</f>
        <v>598518</v>
      </c>
      <c r="H28" s="11">
        <f>H29+H30+H31</f>
        <v>257757</v>
      </c>
      <c r="I28" s="11">
        <f>I29+I30+I31</f>
        <v>213255</v>
      </c>
      <c r="J28" s="11">
        <f>J29+J30+J31</f>
        <v>0</v>
      </c>
      <c r="K28" s="11">
        <f>F28-I28-J28</f>
        <v>643020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58000</v>
      </c>
      <c r="E29" s="11">
        <v>28000</v>
      </c>
      <c r="F29" s="11">
        <f>G29+H29</f>
        <v>159736</v>
      </c>
      <c r="G29" s="11">
        <v>97233</v>
      </c>
      <c r="H29" s="11">
        <v>62503</v>
      </c>
      <c r="I29" s="11">
        <v>51015</v>
      </c>
      <c r="J29" s="11">
        <v>0</v>
      </c>
      <c r="K29" s="11">
        <f>F29-I29-J29</f>
        <v>108721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3000</v>
      </c>
      <c r="E30" s="11">
        <v>2000</v>
      </c>
      <c r="F30" s="11">
        <f>G30+H30</f>
        <v>4984</v>
      </c>
      <c r="G30" s="11">
        <v>1340</v>
      </c>
      <c r="H30" s="11">
        <v>3644</v>
      </c>
      <c r="I30" s="11">
        <v>1905</v>
      </c>
      <c r="J30" s="11">
        <v>0</v>
      </c>
      <c r="K30" s="11">
        <f>F30-I30-J30</f>
        <v>3079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195700</v>
      </c>
      <c r="E31" s="11">
        <v>99700</v>
      </c>
      <c r="F31" s="11">
        <f>G31+H31</f>
        <v>691555</v>
      </c>
      <c r="G31" s="11">
        <v>499945</v>
      </c>
      <c r="H31" s="11">
        <v>191610</v>
      </c>
      <c r="I31" s="11">
        <v>160335</v>
      </c>
      <c r="J31" s="11">
        <v>0</v>
      </c>
      <c r="K31" s="11">
        <f>F31-I31-J31</f>
        <v>531220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20000</v>
      </c>
      <c r="E32" s="11">
        <v>10000</v>
      </c>
      <c r="F32" s="11">
        <f>G32+H32</f>
        <v>2834</v>
      </c>
      <c r="G32" s="11">
        <v>0</v>
      </c>
      <c r="H32" s="11">
        <v>2834</v>
      </c>
      <c r="I32" s="11">
        <v>2834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3106000</v>
      </c>
      <c r="E33" s="11">
        <f>E34+E38</f>
        <v>1471000</v>
      </c>
      <c r="F33" s="11">
        <f>G33+H33</f>
        <v>1582398</v>
      </c>
      <c r="G33" s="11">
        <f>G34+G38</f>
        <v>63315</v>
      </c>
      <c r="H33" s="11">
        <f>H34+H38</f>
        <v>1519083</v>
      </c>
      <c r="I33" s="11">
        <f>I34+I38</f>
        <v>1478834</v>
      </c>
      <c r="J33" s="11">
        <f>J34+J38</f>
        <v>0</v>
      </c>
      <c r="K33" s="11">
        <f>F33-I33-J33</f>
        <v>103564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3033000</v>
      </c>
      <c r="E34" s="11">
        <f>+E35+E36+E37</f>
        <v>1434000</v>
      </c>
      <c r="F34" s="11">
        <f>G34+H34</f>
        <v>1434000</v>
      </c>
      <c r="G34" s="11">
        <f>+G35+G36+G37</f>
        <v>0</v>
      </c>
      <c r="H34" s="11">
        <f>+H35+H36+H37</f>
        <v>1434000</v>
      </c>
      <c r="I34" s="11">
        <f>+I35+I36+I37</f>
        <v>1434000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1436000</v>
      </c>
      <c r="E35" s="11">
        <v>622000</v>
      </c>
      <c r="F35" s="11">
        <f>G35+H35</f>
        <v>622000</v>
      </c>
      <c r="G35" s="11">
        <v>0</v>
      </c>
      <c r="H35" s="11">
        <v>622000</v>
      </c>
      <c r="I35" s="11">
        <v>622000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17000</v>
      </c>
      <c r="F36" s="11">
        <f>G36+H36</f>
        <v>17000</v>
      </c>
      <c r="G36" s="11">
        <v>0</v>
      </c>
      <c r="H36" s="11">
        <v>17000</v>
      </c>
      <c r="I36" s="11">
        <v>17000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1572000</v>
      </c>
      <c r="E37" s="11">
        <v>795000</v>
      </c>
      <c r="F37" s="11">
        <f>G37+H37</f>
        <v>795000</v>
      </c>
      <c r="G37" s="11">
        <v>0</v>
      </c>
      <c r="H37" s="11">
        <v>795000</v>
      </c>
      <c r="I37" s="11">
        <v>795000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73000</v>
      </c>
      <c r="E38" s="11">
        <f>E39+E42</f>
        <v>37000</v>
      </c>
      <c r="F38" s="11">
        <f>G38+H38</f>
        <v>148398</v>
      </c>
      <c r="G38" s="11">
        <f>G39+G42</f>
        <v>63315</v>
      </c>
      <c r="H38" s="11">
        <f>H39+H42</f>
        <v>85083</v>
      </c>
      <c r="I38" s="11">
        <f>I39+I42</f>
        <v>44834</v>
      </c>
      <c r="J38" s="11">
        <f>J39+J42</f>
        <v>0</v>
      </c>
      <c r="K38" s="11">
        <f>F38-I38-J38</f>
        <v>103564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73000</v>
      </c>
      <c r="E39" s="11">
        <f>E40+E41</f>
        <v>37000</v>
      </c>
      <c r="F39" s="11">
        <f>G39+H39</f>
        <v>147588</v>
      </c>
      <c r="G39" s="11">
        <f>G40+G41</f>
        <v>63186</v>
      </c>
      <c r="H39" s="11">
        <f>H40+H41</f>
        <v>84402</v>
      </c>
      <c r="I39" s="11">
        <f>I40+I41</f>
        <v>44422</v>
      </c>
      <c r="J39" s="11">
        <f>J40+J41</f>
        <v>0</v>
      </c>
      <c r="K39" s="11">
        <f>F39-I39-J39</f>
        <v>103166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70000</v>
      </c>
      <c r="E40" s="11">
        <v>35000</v>
      </c>
      <c r="F40" s="11">
        <f>G40+H40</f>
        <v>136926</v>
      </c>
      <c r="G40" s="11">
        <v>56294</v>
      </c>
      <c r="H40" s="11">
        <v>80632</v>
      </c>
      <c r="I40" s="11">
        <v>43351</v>
      </c>
      <c r="J40" s="11">
        <v>0</v>
      </c>
      <c r="K40" s="11">
        <f>F40-I40-J40</f>
        <v>93575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3000</v>
      </c>
      <c r="E41" s="11">
        <v>2000</v>
      </c>
      <c r="F41" s="11">
        <f>G41+H41</f>
        <v>10662</v>
      </c>
      <c r="G41" s="11">
        <v>6892</v>
      </c>
      <c r="H41" s="11">
        <v>3770</v>
      </c>
      <c r="I41" s="11">
        <v>1071</v>
      </c>
      <c r="J41" s="11">
        <v>0</v>
      </c>
      <c r="K41" s="11">
        <f>F41-I41-J41</f>
        <v>9591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810</v>
      </c>
      <c r="G42" s="11">
        <v>129</v>
      </c>
      <c r="H42" s="11">
        <v>681</v>
      </c>
      <c r="I42" s="11">
        <v>412</v>
      </c>
      <c r="J42" s="11">
        <v>0</v>
      </c>
      <c r="K42" s="11">
        <f>F42-I42-J42</f>
        <v>398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14000</v>
      </c>
      <c r="E43" s="11">
        <f>E44</f>
        <v>8000</v>
      </c>
      <c r="F43" s="11">
        <f>G43+H43</f>
        <v>7417</v>
      </c>
      <c r="G43" s="11">
        <f>G44</f>
        <v>0</v>
      </c>
      <c r="H43" s="11">
        <f>H44</f>
        <v>7417</v>
      </c>
      <c r="I43" s="11">
        <f>I44</f>
        <v>7417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14000</v>
      </c>
      <c r="E44" s="11">
        <f>E45</f>
        <v>8000</v>
      </c>
      <c r="F44" s="11">
        <f>G44+H44</f>
        <v>7417</v>
      </c>
      <c r="G44" s="11">
        <f>G45</f>
        <v>0</v>
      </c>
      <c r="H44" s="11">
        <f>H45</f>
        <v>7417</v>
      </c>
      <c r="I44" s="11">
        <f>I45</f>
        <v>7417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14000</v>
      </c>
      <c r="E45" s="11">
        <v>8000</v>
      </c>
      <c r="F45" s="11">
        <f>G45+H45</f>
        <v>7417</v>
      </c>
      <c r="G45" s="11">
        <v>0</v>
      </c>
      <c r="H45" s="11">
        <v>7417</v>
      </c>
      <c r="I45" s="11">
        <v>7417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417000</v>
      </c>
      <c r="E46" s="11">
        <f>E47+E51</f>
        <v>249000</v>
      </c>
      <c r="F46" s="11">
        <f>G46+H46</f>
        <v>712690</v>
      </c>
      <c r="G46" s="11">
        <f>G47+G51</f>
        <v>422216</v>
      </c>
      <c r="H46" s="11">
        <f>H47+H51</f>
        <v>290474</v>
      </c>
      <c r="I46" s="11">
        <f>I47+I51</f>
        <v>183422</v>
      </c>
      <c r="J46" s="11">
        <f>J47+J51</f>
        <v>0</v>
      </c>
      <c r="K46" s="11">
        <f>F46-I46-J46</f>
        <v>529268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44000</v>
      </c>
      <c r="E47" s="11">
        <f>E48</f>
        <v>22000</v>
      </c>
      <c r="F47" s="11">
        <f>G47+H47</f>
        <v>44583</v>
      </c>
      <c r="G47" s="11">
        <f>G48</f>
        <v>1712</v>
      </c>
      <c r="H47" s="11">
        <f>H48</f>
        <v>42871</v>
      </c>
      <c r="I47" s="11">
        <f>I48</f>
        <v>6627</v>
      </c>
      <c r="J47" s="11">
        <f>J48</f>
        <v>0</v>
      </c>
      <c r="K47" s="11">
        <f>F47-I47-J47</f>
        <v>37956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44000</v>
      </c>
      <c r="E48" s="11">
        <f>+E49</f>
        <v>22000</v>
      </c>
      <c r="F48" s="11">
        <f>G48+H48</f>
        <v>44583</v>
      </c>
      <c r="G48" s="11">
        <f>+G49</f>
        <v>1712</v>
      </c>
      <c r="H48" s="11">
        <f>+H49</f>
        <v>42871</v>
      </c>
      <c r="I48" s="11">
        <f>+I49</f>
        <v>6627</v>
      </c>
      <c r="J48" s="11">
        <f>+J49</f>
        <v>0</v>
      </c>
      <c r="K48" s="11">
        <f>F48-I48-J48</f>
        <v>37956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44000</v>
      </c>
      <c r="E49" s="11">
        <f>+E50</f>
        <v>22000</v>
      </c>
      <c r="F49" s="11">
        <f>G49+H49</f>
        <v>44583</v>
      </c>
      <c r="G49" s="11">
        <f>+G50</f>
        <v>1712</v>
      </c>
      <c r="H49" s="11">
        <f>+H50</f>
        <v>42871</v>
      </c>
      <c r="I49" s="11">
        <f>+I50</f>
        <v>6627</v>
      </c>
      <c r="J49" s="11">
        <f>+J50</f>
        <v>0</v>
      </c>
      <c r="K49" s="11">
        <f>F49-I49-J49</f>
        <v>37956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44000</v>
      </c>
      <c r="E50" s="11">
        <v>22000</v>
      </c>
      <c r="F50" s="11">
        <f>G50+H50</f>
        <v>44583</v>
      </c>
      <c r="G50" s="11">
        <v>1712</v>
      </c>
      <c r="H50" s="11">
        <v>42871</v>
      </c>
      <c r="I50" s="11">
        <v>6627</v>
      </c>
      <c r="J50" s="11">
        <v>0</v>
      </c>
      <c r="K50" s="11">
        <f>F50-I50-J50</f>
        <v>37956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D52+D56+D59+D62</f>
        <v>373000</v>
      </c>
      <c r="E51" s="11">
        <f>E52+E56+E59+E62</f>
        <v>227000</v>
      </c>
      <c r="F51" s="11">
        <f>G51+H51</f>
        <v>668107</v>
      </c>
      <c r="G51" s="11">
        <f>G52+G56+G59+G62</f>
        <v>420504</v>
      </c>
      <c r="H51" s="11">
        <f>H52+H56+H59+H62</f>
        <v>247603</v>
      </c>
      <c r="I51" s="11">
        <f>I52+I56+I59+I62</f>
        <v>176795</v>
      </c>
      <c r="J51" s="11">
        <f>J52+J56+J59+J62</f>
        <v>0</v>
      </c>
      <c r="K51" s="11">
        <f>F51-I51-J51</f>
        <v>491312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114000</v>
      </c>
      <c r="E52" s="11">
        <f>E53+E54+E55</f>
        <v>62000</v>
      </c>
      <c r="F52" s="11">
        <f>G52+H52</f>
        <v>79713</v>
      </c>
      <c r="G52" s="11">
        <f>G53+G54+G55</f>
        <v>16340</v>
      </c>
      <c r="H52" s="11">
        <f>H53+H54+H55</f>
        <v>63373</v>
      </c>
      <c r="I52" s="11">
        <f>I53+I54+I55</f>
        <v>56989</v>
      </c>
      <c r="J52" s="11">
        <f>J53+J54+J55</f>
        <v>0</v>
      </c>
      <c r="K52" s="11">
        <f>F52-I52-J52</f>
        <v>22724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2000</v>
      </c>
      <c r="F53" s="11">
        <f>G53+H53</f>
        <v>4806</v>
      </c>
      <c r="G53" s="11">
        <v>1006</v>
      </c>
      <c r="H53" s="11">
        <v>3800</v>
      </c>
      <c r="I53" s="11">
        <v>3065</v>
      </c>
      <c r="J53" s="11">
        <v>0</v>
      </c>
      <c r="K53" s="11">
        <f>F53-I53-J53</f>
        <v>1741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1955</v>
      </c>
      <c r="G54" s="11">
        <v>1955</v>
      </c>
      <c r="H54" s="11">
        <v>0</v>
      </c>
      <c r="I54" s="11">
        <v>0</v>
      </c>
      <c r="J54" s="11">
        <v>0</v>
      </c>
      <c r="K54" s="11">
        <f>F54-I54-J54</f>
        <v>1955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110000</v>
      </c>
      <c r="E55" s="11">
        <v>60000</v>
      </c>
      <c r="F55" s="11">
        <f>G55+H55</f>
        <v>72952</v>
      </c>
      <c r="G55" s="11">
        <v>13379</v>
      </c>
      <c r="H55" s="11">
        <v>59573</v>
      </c>
      <c r="I55" s="11">
        <v>53924</v>
      </c>
      <c r="J55" s="11">
        <v>0</v>
      </c>
      <c r="K55" s="11">
        <f>F55-I55-J55</f>
        <v>19028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93000</v>
      </c>
      <c r="E56" s="11">
        <f>E57</f>
        <v>50000</v>
      </c>
      <c r="F56" s="11">
        <f>G56+H56</f>
        <v>404026</v>
      </c>
      <c r="G56" s="11">
        <f>G57</f>
        <v>354026</v>
      </c>
      <c r="H56" s="11">
        <f>H57</f>
        <v>50000</v>
      </c>
      <c r="I56" s="11">
        <f>I57</f>
        <v>48105</v>
      </c>
      <c r="J56" s="11">
        <f>J57</f>
        <v>0</v>
      </c>
      <c r="K56" s="11">
        <f>F56-I56-J56</f>
        <v>355921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93000</v>
      </c>
      <c r="E57" s="11">
        <f>E58</f>
        <v>50000</v>
      </c>
      <c r="F57" s="11">
        <f>G57+H57</f>
        <v>404026</v>
      </c>
      <c r="G57" s="11">
        <f>G58</f>
        <v>354026</v>
      </c>
      <c r="H57" s="11">
        <f>H58</f>
        <v>50000</v>
      </c>
      <c r="I57" s="11">
        <f>I58</f>
        <v>48105</v>
      </c>
      <c r="J57" s="11">
        <f>J58</f>
        <v>0</v>
      </c>
      <c r="K57" s="11">
        <f>F57-I57-J57</f>
        <v>355921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93000</v>
      </c>
      <c r="E58" s="11">
        <v>50000</v>
      </c>
      <c r="F58" s="11">
        <f>G58+H58</f>
        <v>404026</v>
      </c>
      <c r="G58" s="11">
        <v>354026</v>
      </c>
      <c r="H58" s="11">
        <v>50000</v>
      </c>
      <c r="I58" s="11">
        <v>48105</v>
      </c>
      <c r="J58" s="11">
        <v>0</v>
      </c>
      <c r="K58" s="11">
        <f>F58-I58-J58</f>
        <v>355921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106000</v>
      </c>
      <c r="E59" s="11">
        <f>+E60+E61</f>
        <v>55000</v>
      </c>
      <c r="F59" s="11">
        <f>G59+H59</f>
        <v>184368</v>
      </c>
      <c r="G59" s="11">
        <f>+G60+G61</f>
        <v>50138</v>
      </c>
      <c r="H59" s="11">
        <f>+H60+H61</f>
        <v>134230</v>
      </c>
      <c r="I59" s="11">
        <f>+I60+I61</f>
        <v>71701</v>
      </c>
      <c r="J59" s="11">
        <f>+J60+J61</f>
        <v>0</v>
      </c>
      <c r="K59" s="11">
        <f>F59-I59-J59</f>
        <v>112667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98000</v>
      </c>
      <c r="E60" s="11">
        <v>50000</v>
      </c>
      <c r="F60" s="11">
        <f>G60+H60</f>
        <v>179988</v>
      </c>
      <c r="G60" s="11">
        <v>49752</v>
      </c>
      <c r="H60" s="11">
        <v>130236</v>
      </c>
      <c r="I60" s="11">
        <v>68096</v>
      </c>
      <c r="J60" s="11">
        <v>0</v>
      </c>
      <c r="K60" s="11">
        <f>F60-I60-J60</f>
        <v>111892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8000</v>
      </c>
      <c r="E61" s="11">
        <v>5000</v>
      </c>
      <c r="F61" s="11">
        <f>G61+H61</f>
        <v>4380</v>
      </c>
      <c r="G61" s="11">
        <v>386</v>
      </c>
      <c r="H61" s="11">
        <v>3994</v>
      </c>
      <c r="I61" s="11">
        <v>3605</v>
      </c>
      <c r="J61" s="11">
        <v>0</v>
      </c>
      <c r="K61" s="11">
        <f>F61-I61-J61</f>
        <v>775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D63+D64+D65</f>
        <v>60000</v>
      </c>
      <c r="E62" s="11">
        <f>E63+E64+E65</f>
        <v>60000</v>
      </c>
      <c r="F62" s="11">
        <f>G62+H62</f>
        <v>0</v>
      </c>
      <c r="G62" s="11">
        <f>G63+G64+G65</f>
        <v>0</v>
      </c>
      <c r="H62" s="11">
        <f>H63+H64+H65</f>
        <v>0</v>
      </c>
      <c r="I62" s="11">
        <f>I63+I64+I65</f>
        <v>0</v>
      </c>
      <c r="J62" s="11">
        <f>J63+J64+J65</f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60000</v>
      </c>
      <c r="E63" s="11">
        <v>60000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-371250</v>
      </c>
      <c r="E64" s="11">
        <v>-171250</v>
      </c>
      <c r="F64" s="11">
        <f>G64+H64</f>
        <v>-79441</v>
      </c>
      <c r="G64" s="11">
        <v>0</v>
      </c>
      <c r="H64" s="11">
        <v>-79441</v>
      </c>
      <c r="I64" s="11">
        <v>-79441</v>
      </c>
      <c r="J64" s="11">
        <v>0</v>
      </c>
      <c r="K64" s="11">
        <f>F64-I64-J64</f>
        <v>0</v>
      </c>
    </row>
    <row r="65" spans="1:11" s="6" customFormat="1" x14ac:dyDescent="0.25">
      <c r="A65" s="10" t="s">
        <v>181</v>
      </c>
      <c r="B65" s="10" t="s">
        <v>182</v>
      </c>
      <c r="C65" s="10" t="s">
        <v>183</v>
      </c>
      <c r="D65" s="11">
        <v>371250</v>
      </c>
      <c r="E65" s="11">
        <v>171250</v>
      </c>
      <c r="F65" s="11">
        <f>G65+H65</f>
        <v>79441</v>
      </c>
      <c r="G65" s="11">
        <v>0</v>
      </c>
      <c r="H65" s="11">
        <v>79441</v>
      </c>
      <c r="I65" s="11">
        <v>79441</v>
      </c>
      <c r="J65" s="11">
        <v>0</v>
      </c>
      <c r="K65" s="11">
        <f>F65-I65-J65</f>
        <v>0</v>
      </c>
    </row>
    <row r="66" spans="1:11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0</v>
      </c>
      <c r="E66" s="11">
        <f>E67</f>
        <v>0</v>
      </c>
      <c r="F66" s="11">
        <f>G66+H66</f>
        <v>507482</v>
      </c>
      <c r="G66" s="11">
        <f>G67</f>
        <v>0</v>
      </c>
      <c r="H66" s="11">
        <f>H67</f>
        <v>507482</v>
      </c>
      <c r="I66" s="11">
        <f>I67</f>
        <v>507482</v>
      </c>
      <c r="J66" s="11">
        <f>J67</f>
        <v>0</v>
      </c>
      <c r="K66" s="11">
        <f>F66-I66-J66</f>
        <v>0</v>
      </c>
    </row>
    <row r="67" spans="1:11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0</v>
      </c>
      <c r="E67" s="11">
        <f>+E68</f>
        <v>0</v>
      </c>
      <c r="F67" s="11">
        <f>G67+H67</f>
        <v>507482</v>
      </c>
      <c r="G67" s="11">
        <f>+G68</f>
        <v>0</v>
      </c>
      <c r="H67" s="11">
        <f>+H68</f>
        <v>507482</v>
      </c>
      <c r="I67" s="11">
        <f>+I68</f>
        <v>507482</v>
      </c>
      <c r="J67" s="11">
        <f>+J68</f>
        <v>0</v>
      </c>
      <c r="K67" s="11">
        <f>F67-I67-J67</f>
        <v>0</v>
      </c>
    </row>
    <row r="68" spans="1:11" s="6" customFormat="1" ht="33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507482</v>
      </c>
      <c r="G68" s="11">
        <v>0</v>
      </c>
      <c r="H68" s="11">
        <v>507482</v>
      </c>
      <c r="I68" s="11">
        <v>507482</v>
      </c>
      <c r="J68" s="11">
        <v>0</v>
      </c>
      <c r="K68" s="11">
        <f>F68-I68-J68</f>
        <v>0</v>
      </c>
    </row>
    <row r="69" spans="1:11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6817600</v>
      </c>
      <c r="E69" s="11">
        <f>E70</f>
        <v>6617600</v>
      </c>
      <c r="F69" s="11">
        <f>G69+H69</f>
        <v>1380219</v>
      </c>
      <c r="G69" s="11">
        <f>G70</f>
        <v>0</v>
      </c>
      <c r="H69" s="11">
        <f>H70</f>
        <v>1380219</v>
      </c>
      <c r="I69" s="11">
        <f>I70</f>
        <v>1380219</v>
      </c>
      <c r="J69" s="11">
        <f>J70</f>
        <v>0</v>
      </c>
      <c r="K69" s="11">
        <f>F69-I69-J69</f>
        <v>0</v>
      </c>
    </row>
    <row r="70" spans="1:11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D71+D75</f>
        <v>6817600</v>
      </c>
      <c r="E70" s="11">
        <f>E71+E75</f>
        <v>6617600</v>
      </c>
      <c r="F70" s="11">
        <f>G70+H70</f>
        <v>1380219</v>
      </c>
      <c r="G70" s="11">
        <f>G71+G75</f>
        <v>0</v>
      </c>
      <c r="H70" s="11">
        <f>H71+H75</f>
        <v>1380219</v>
      </c>
      <c r="I70" s="11">
        <f>I71+I75</f>
        <v>1380219</v>
      </c>
      <c r="J70" s="11">
        <f>J71+J75</f>
        <v>0</v>
      </c>
      <c r="K70" s="11">
        <f>F70-I70-J70</f>
        <v>0</v>
      </c>
    </row>
    <row r="71" spans="1:11" s="6" customFormat="1" ht="96" x14ac:dyDescent="0.25">
      <c r="A71" s="10" t="s">
        <v>199</v>
      </c>
      <c r="B71" s="10" t="s">
        <v>200</v>
      </c>
      <c r="C71" s="10" t="s">
        <v>201</v>
      </c>
      <c r="D71" s="11">
        <f>+D72+D73+D74</f>
        <v>5910200</v>
      </c>
      <c r="E71" s="11">
        <f>+E72+E73+E74</f>
        <v>5710200</v>
      </c>
      <c r="F71" s="11">
        <f>G71+H71</f>
        <v>898319</v>
      </c>
      <c r="G71" s="11">
        <f>+G72+G73+G74</f>
        <v>0</v>
      </c>
      <c r="H71" s="11">
        <f>+H72+H73+H74</f>
        <v>898319</v>
      </c>
      <c r="I71" s="11">
        <f>+I72+I73+I74</f>
        <v>898319</v>
      </c>
      <c r="J71" s="11">
        <f>+J72+J73+J74</f>
        <v>0</v>
      </c>
      <c r="K71" s="11">
        <f>F71-I71-J71</f>
        <v>0</v>
      </c>
    </row>
    <row r="72" spans="1:11" s="6" customFormat="1" ht="33" x14ac:dyDescent="0.25">
      <c r="A72" s="10" t="s">
        <v>202</v>
      </c>
      <c r="B72" s="10" t="s">
        <v>203</v>
      </c>
      <c r="C72" s="10" t="s">
        <v>204</v>
      </c>
      <c r="D72" s="11">
        <v>507500</v>
      </c>
      <c r="E72" s="11">
        <v>507500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1" s="6" customFormat="1" ht="43.5" x14ac:dyDescent="0.25">
      <c r="A73" s="10" t="s">
        <v>205</v>
      </c>
      <c r="B73" s="10" t="s">
        <v>206</v>
      </c>
      <c r="C73" s="10" t="s">
        <v>207</v>
      </c>
      <c r="D73" s="11">
        <v>300000</v>
      </c>
      <c r="E73" s="11">
        <v>100000</v>
      </c>
      <c r="F73" s="11">
        <f>G73+H73</f>
        <v>49836</v>
      </c>
      <c r="G73" s="11">
        <v>0</v>
      </c>
      <c r="H73" s="11">
        <v>49836</v>
      </c>
      <c r="I73" s="11">
        <v>49836</v>
      </c>
      <c r="J73" s="11">
        <v>0</v>
      </c>
      <c r="K73" s="11">
        <f>F73-I73-J73</f>
        <v>0</v>
      </c>
    </row>
    <row r="74" spans="1:11" s="6" customFormat="1" ht="22.5" x14ac:dyDescent="0.25">
      <c r="A74" s="10" t="s">
        <v>208</v>
      </c>
      <c r="B74" s="10" t="s">
        <v>209</v>
      </c>
      <c r="C74" s="10" t="s">
        <v>210</v>
      </c>
      <c r="D74" s="11">
        <v>5102700</v>
      </c>
      <c r="E74" s="11">
        <v>5102700</v>
      </c>
      <c r="F74" s="11">
        <f>G74+H74</f>
        <v>848483</v>
      </c>
      <c r="G74" s="11">
        <v>0</v>
      </c>
      <c r="H74" s="11">
        <v>848483</v>
      </c>
      <c r="I74" s="11">
        <v>848483</v>
      </c>
      <c r="J74" s="11">
        <v>0</v>
      </c>
      <c r="K74" s="11">
        <f>F74-I74-J74</f>
        <v>0</v>
      </c>
    </row>
    <row r="75" spans="1:11" s="6" customFormat="1" ht="33" x14ac:dyDescent="0.25">
      <c r="A75" s="10" t="s">
        <v>211</v>
      </c>
      <c r="B75" s="10" t="s">
        <v>212</v>
      </c>
      <c r="C75" s="10" t="s">
        <v>213</v>
      </c>
      <c r="D75" s="11">
        <f>+D76</f>
        <v>907400</v>
      </c>
      <c r="E75" s="11">
        <f>+E76</f>
        <v>907400</v>
      </c>
      <c r="F75" s="11">
        <f>G75+H75</f>
        <v>481900</v>
      </c>
      <c r="G75" s="11">
        <f>+G76</f>
        <v>0</v>
      </c>
      <c r="H75" s="11">
        <f>+H76</f>
        <v>481900</v>
      </c>
      <c r="I75" s="11">
        <f>+I76</f>
        <v>481900</v>
      </c>
      <c r="J75" s="11">
        <f>+J76</f>
        <v>0</v>
      </c>
      <c r="K75" s="11">
        <f>F75-I75-J75</f>
        <v>0</v>
      </c>
    </row>
    <row r="76" spans="1:11" s="6" customFormat="1" ht="43.5" x14ac:dyDescent="0.25">
      <c r="A76" s="10" t="s">
        <v>214</v>
      </c>
      <c r="B76" s="10" t="s">
        <v>215</v>
      </c>
      <c r="C76" s="10" t="s">
        <v>216</v>
      </c>
      <c r="D76" s="11">
        <v>907400</v>
      </c>
      <c r="E76" s="11">
        <v>907400</v>
      </c>
      <c r="F76" s="11">
        <f>G76+H76</f>
        <v>481900</v>
      </c>
      <c r="G76" s="11">
        <v>0</v>
      </c>
      <c r="H76" s="11">
        <v>481900</v>
      </c>
      <c r="I76" s="11">
        <v>481900</v>
      </c>
      <c r="J76" s="11">
        <v>0</v>
      </c>
      <c r="K76" s="11">
        <f>F76-I76-J76</f>
        <v>0</v>
      </c>
    </row>
    <row r="77" spans="1:11" s="6" customFormat="1" ht="33" x14ac:dyDescent="0.25">
      <c r="A77" s="10" t="s">
        <v>217</v>
      </c>
      <c r="B77" s="10" t="s">
        <v>218</v>
      </c>
      <c r="C77" s="10" t="s">
        <v>219</v>
      </c>
      <c r="D77" s="11">
        <f>D78</f>
        <v>745700</v>
      </c>
      <c r="E77" s="11">
        <f>E78</f>
        <v>745700</v>
      </c>
      <c r="F77" s="11">
        <f>G77+H77</f>
        <v>315722</v>
      </c>
      <c r="G77" s="11">
        <f>G78</f>
        <v>0</v>
      </c>
      <c r="H77" s="11">
        <f>H78</f>
        <v>315722</v>
      </c>
      <c r="I77" s="11">
        <f>I78</f>
        <v>315722</v>
      </c>
      <c r="J77" s="11">
        <f>J78</f>
        <v>0</v>
      </c>
      <c r="K77" s="11">
        <f>F77-I77-J77</f>
        <v>0</v>
      </c>
    </row>
    <row r="78" spans="1:11" s="6" customFormat="1" ht="22.5" x14ac:dyDescent="0.25">
      <c r="A78" s="10" t="s">
        <v>220</v>
      </c>
      <c r="B78" s="10" t="s">
        <v>221</v>
      </c>
      <c r="C78" s="10" t="s">
        <v>222</v>
      </c>
      <c r="D78" s="11">
        <f>D79</f>
        <v>745700</v>
      </c>
      <c r="E78" s="11">
        <f>E79</f>
        <v>745700</v>
      </c>
      <c r="F78" s="11">
        <f>G78+H78</f>
        <v>315722</v>
      </c>
      <c r="G78" s="11">
        <f>G79</f>
        <v>0</v>
      </c>
      <c r="H78" s="11">
        <f>H79</f>
        <v>315722</v>
      </c>
      <c r="I78" s="11">
        <f>I79</f>
        <v>315722</v>
      </c>
      <c r="J78" s="11">
        <f>J79</f>
        <v>0</v>
      </c>
      <c r="K78" s="11">
        <f>F78-I78-J78</f>
        <v>0</v>
      </c>
    </row>
    <row r="79" spans="1:11" s="6" customFormat="1" ht="22.5" x14ac:dyDescent="0.25">
      <c r="A79" s="10" t="s">
        <v>223</v>
      </c>
      <c r="B79" s="10" t="s">
        <v>224</v>
      </c>
      <c r="C79" s="10" t="s">
        <v>225</v>
      </c>
      <c r="D79" s="11">
        <v>745700</v>
      </c>
      <c r="E79" s="11">
        <v>745700</v>
      </c>
      <c r="F79" s="11">
        <f>G79+H79</f>
        <v>315722</v>
      </c>
      <c r="G79" s="11">
        <v>0</v>
      </c>
      <c r="H79" s="11">
        <v>315722</v>
      </c>
      <c r="I79" s="11">
        <v>315722</v>
      </c>
      <c r="J79" s="11">
        <v>0</v>
      </c>
      <c r="K79" s="11">
        <f>F79-I79-J79</f>
        <v>0</v>
      </c>
    </row>
    <row r="80" spans="1:11" s="6" customFormat="1" x14ac:dyDescent="0.25">
      <c r="A80" s="8"/>
      <c r="B80" s="8"/>
      <c r="C80" s="8"/>
      <c r="D80" s="9"/>
      <c r="E80" s="9"/>
      <c r="F80" s="9"/>
      <c r="G80" s="9"/>
      <c r="H80" s="9"/>
      <c r="I80" s="9"/>
      <c r="J80" s="9"/>
      <c r="K80" s="9"/>
    </row>
    <row r="81" spans="1:12" x14ac:dyDescent="0.25">
      <c r="A81" s="13" t="s">
        <v>226</v>
      </c>
      <c r="B81" s="13"/>
      <c r="C81" s="13"/>
      <c r="D81" s="13"/>
      <c r="E81" s="13" t="s">
        <v>228</v>
      </c>
      <c r="F81" s="13"/>
      <c r="G81" s="13"/>
      <c r="H81" s="13"/>
      <c r="I81" s="13" t="s">
        <v>229</v>
      </c>
      <c r="J81" s="13"/>
      <c r="K81" s="13"/>
      <c r="L81" s="13"/>
    </row>
    <row r="82" spans="1:12" x14ac:dyDescent="0.25">
      <c r="A82" s="3" t="s">
        <v>227</v>
      </c>
      <c r="B82" s="3"/>
      <c r="C82" s="3"/>
      <c r="D82" s="3"/>
      <c r="E82" s="3" t="s">
        <v>228</v>
      </c>
      <c r="F82" s="3"/>
      <c r="G82" s="3"/>
      <c r="H82" s="3"/>
      <c r="I82" s="3" t="s">
        <v>230</v>
      </c>
      <c r="J82" s="3"/>
      <c r="K82" s="3"/>
      <c r="L82" s="3"/>
    </row>
    <row r="161" spans="1:20" x14ac:dyDescent="0.25">
      <c r="A161" s="12"/>
      <c r="B161" s="12"/>
      <c r="C161" s="12"/>
      <c r="D161" s="12"/>
      <c r="I161" s="12"/>
      <c r="J161" s="12"/>
      <c r="K161" s="12"/>
      <c r="L161" s="12"/>
      <c r="Q161" s="12"/>
      <c r="R161" s="12"/>
      <c r="S161" s="12"/>
      <c r="T161" s="12"/>
    </row>
  </sheetData>
  <mergeCells count="22">
    <mergeCell ref="A81:D81"/>
    <mergeCell ref="A82:D82"/>
    <mergeCell ref="E81:H81"/>
    <mergeCell ref="E82:H82"/>
    <mergeCell ref="I81:L81"/>
    <mergeCell ref="I82:L8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3056-F62F-4B5A-91D6-374FB4FC9F2C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232</v>
      </c>
      <c r="C11" s="10" t="s">
        <v>21</v>
      </c>
      <c r="D11" s="11">
        <f>D12+D64</f>
        <v>4504450</v>
      </c>
      <c r="E11" s="11">
        <f>E12+E64</f>
        <v>2282450</v>
      </c>
      <c r="F11" s="11">
        <f>G11+H11</f>
        <v>3596069</v>
      </c>
      <c r="G11" s="11">
        <f>G12+G64</f>
        <v>1127990</v>
      </c>
      <c r="H11" s="11">
        <f>H12+H64</f>
        <v>2468079</v>
      </c>
      <c r="I11" s="11">
        <f>I12+I64</f>
        <v>2248587</v>
      </c>
      <c r="J11" s="11">
        <f>J12+J64</f>
        <v>0</v>
      </c>
      <c r="K11" s="11">
        <f>F11-I11-J11</f>
        <v>1347482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4204450</v>
      </c>
      <c r="E12" s="11">
        <f>E13+E45</f>
        <v>2182450</v>
      </c>
      <c r="F12" s="11">
        <f>G12+H12</f>
        <v>3546233</v>
      </c>
      <c r="G12" s="11">
        <f>G13+G45</f>
        <v>1127990</v>
      </c>
      <c r="H12" s="11">
        <f>H13+H45</f>
        <v>2418243</v>
      </c>
      <c r="I12" s="11">
        <f>I13+I45</f>
        <v>2198751</v>
      </c>
      <c r="J12" s="11">
        <f>J13+J45</f>
        <v>0</v>
      </c>
      <c r="K12" s="11">
        <f>F12-I12-J12</f>
        <v>1347482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4158700</v>
      </c>
      <c r="E13" s="11">
        <f>E14+E22+E32+E42</f>
        <v>2104700</v>
      </c>
      <c r="F13" s="11">
        <f>G13+H13</f>
        <v>2912984</v>
      </c>
      <c r="G13" s="11">
        <f>G14+G22+G32+G42</f>
        <v>705774</v>
      </c>
      <c r="H13" s="11">
        <f>H14+H22+H32+H42</f>
        <v>2207210</v>
      </c>
      <c r="I13" s="11">
        <f>I14+I22+I32+I42</f>
        <v>2094770</v>
      </c>
      <c r="J13" s="11">
        <f>J14+J22+J32+J42</f>
        <v>0</v>
      </c>
      <c r="K13" s="11">
        <f>F13-I13-J13</f>
        <v>818214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689000</v>
      </c>
      <c r="E14" s="11">
        <f>+E15</f>
        <v>448000</v>
      </c>
      <c r="F14" s="11">
        <f>G14+H14</f>
        <v>348896</v>
      </c>
      <c r="G14" s="11">
        <f>+G15</f>
        <v>0</v>
      </c>
      <c r="H14" s="11">
        <f>+H15</f>
        <v>348896</v>
      </c>
      <c r="I14" s="11">
        <f>+I15</f>
        <v>348896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233</v>
      </c>
      <c r="B15" s="10" t="s">
        <v>35</v>
      </c>
      <c r="C15" s="10" t="s">
        <v>36</v>
      </c>
      <c r="D15" s="11">
        <f>D16+D18</f>
        <v>689000</v>
      </c>
      <c r="E15" s="11">
        <f>E16+E18</f>
        <v>448000</v>
      </c>
      <c r="F15" s="11">
        <f>G15+H15</f>
        <v>348896</v>
      </c>
      <c r="G15" s="11">
        <f>G16+G18</f>
        <v>0</v>
      </c>
      <c r="H15" s="11">
        <f>H16+H18</f>
        <v>348896</v>
      </c>
      <c r="I15" s="11">
        <f>I16+I18</f>
        <v>348896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8000</v>
      </c>
      <c r="E16" s="11">
        <f>+E17</f>
        <v>4000</v>
      </c>
      <c r="F16" s="11">
        <f>G16+H16</f>
        <v>3612</v>
      </c>
      <c r="G16" s="11">
        <f>+G17</f>
        <v>0</v>
      </c>
      <c r="H16" s="11">
        <f>+H17</f>
        <v>3612</v>
      </c>
      <c r="I16" s="11">
        <f>+I17</f>
        <v>3612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234</v>
      </c>
      <c r="B17" s="10" t="s">
        <v>41</v>
      </c>
      <c r="C17" s="10" t="s">
        <v>42</v>
      </c>
      <c r="D17" s="11">
        <v>8000</v>
      </c>
      <c r="E17" s="11">
        <v>4000</v>
      </c>
      <c r="F17" s="11">
        <f>G17+H17</f>
        <v>3612</v>
      </c>
      <c r="G17" s="11">
        <v>0</v>
      </c>
      <c r="H17" s="11">
        <v>3612</v>
      </c>
      <c r="I17" s="11">
        <v>3612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681000</v>
      </c>
      <c r="E18" s="11">
        <f>E19+E20+E21</f>
        <v>444000</v>
      </c>
      <c r="F18" s="11">
        <f>G18+H18</f>
        <v>345284</v>
      </c>
      <c r="G18" s="11">
        <f>G19+G20+G21</f>
        <v>0</v>
      </c>
      <c r="H18" s="11">
        <f>H19+H20+H21</f>
        <v>345284</v>
      </c>
      <c r="I18" s="11">
        <f>I19+I20+I21</f>
        <v>345284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248000</v>
      </c>
      <c r="E19" s="11">
        <v>124000</v>
      </c>
      <c r="F19" s="11">
        <f>G19+H19</f>
        <v>118259</v>
      </c>
      <c r="G19" s="11">
        <v>0</v>
      </c>
      <c r="H19" s="11">
        <v>118259</v>
      </c>
      <c r="I19" s="11">
        <v>118259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233000</v>
      </c>
      <c r="E20" s="11">
        <v>120000</v>
      </c>
      <c r="F20" s="11">
        <f>G20+H20</f>
        <v>124230</v>
      </c>
      <c r="G20" s="11">
        <v>0</v>
      </c>
      <c r="H20" s="11">
        <v>124230</v>
      </c>
      <c r="I20" s="11">
        <v>124230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200000</v>
      </c>
      <c r="E21" s="11">
        <v>200000</v>
      </c>
      <c r="F21" s="11">
        <f>G21+H21</f>
        <v>102795</v>
      </c>
      <c r="G21" s="11">
        <v>0</v>
      </c>
      <c r="H21" s="11">
        <v>102795</v>
      </c>
      <c r="I21" s="11">
        <v>102795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235</v>
      </c>
      <c r="B22" s="10" t="s">
        <v>56</v>
      </c>
      <c r="C22" s="10" t="s">
        <v>57</v>
      </c>
      <c r="D22" s="11">
        <f>D23</f>
        <v>349700</v>
      </c>
      <c r="E22" s="11">
        <f>E23</f>
        <v>177700</v>
      </c>
      <c r="F22" s="11">
        <f>G22+H22</f>
        <v>974273</v>
      </c>
      <c r="G22" s="11">
        <f>G23</f>
        <v>642459</v>
      </c>
      <c r="H22" s="11">
        <f>H23</f>
        <v>331814</v>
      </c>
      <c r="I22" s="11">
        <f>I23</f>
        <v>259623</v>
      </c>
      <c r="J22" s="11">
        <f>J23</f>
        <v>0</v>
      </c>
      <c r="K22" s="11">
        <f>F22-I22-J22</f>
        <v>714650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349700</v>
      </c>
      <c r="E23" s="11">
        <f>E24+E27+E31</f>
        <v>177700</v>
      </c>
      <c r="F23" s="11">
        <f>G23+H23</f>
        <v>974273</v>
      </c>
      <c r="G23" s="11">
        <f>G24+G27+G31</f>
        <v>642459</v>
      </c>
      <c r="H23" s="11">
        <f>H24+H27+H31</f>
        <v>331814</v>
      </c>
      <c r="I23" s="11">
        <f>I24+I27+I31</f>
        <v>259623</v>
      </c>
      <c r="J23" s="11">
        <f>J24+J27+J31</f>
        <v>0</v>
      </c>
      <c r="K23" s="11">
        <f>F23-I23-J23</f>
        <v>714650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73000</v>
      </c>
      <c r="E24" s="11">
        <f>E25+E26</f>
        <v>38000</v>
      </c>
      <c r="F24" s="11">
        <f>G24+H24</f>
        <v>115164</v>
      </c>
      <c r="G24" s="11">
        <f>G25+G26</f>
        <v>43941</v>
      </c>
      <c r="H24" s="11">
        <f>H25+H26</f>
        <v>71223</v>
      </c>
      <c r="I24" s="11">
        <f>I25+I26</f>
        <v>43534</v>
      </c>
      <c r="J24" s="11">
        <f>J25+J26</f>
        <v>0</v>
      </c>
      <c r="K24" s="11">
        <f>F24-I24-J24</f>
        <v>71630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33000</v>
      </c>
      <c r="E25" s="11">
        <v>18000</v>
      </c>
      <c r="F25" s="11">
        <f>G25+H25</f>
        <v>65007</v>
      </c>
      <c r="G25" s="11">
        <v>36355</v>
      </c>
      <c r="H25" s="11">
        <v>28652</v>
      </c>
      <c r="I25" s="11">
        <v>23247</v>
      </c>
      <c r="J25" s="11">
        <v>0</v>
      </c>
      <c r="K25" s="11">
        <f>F25-I25-J25</f>
        <v>41760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40000</v>
      </c>
      <c r="E26" s="11">
        <v>20000</v>
      </c>
      <c r="F26" s="11">
        <f>G26+H26</f>
        <v>50157</v>
      </c>
      <c r="G26" s="11">
        <v>7586</v>
      </c>
      <c r="H26" s="11">
        <v>42571</v>
      </c>
      <c r="I26" s="11">
        <v>20287</v>
      </c>
      <c r="J26" s="11">
        <v>0</v>
      </c>
      <c r="K26" s="11">
        <f>F26-I26-J26</f>
        <v>29870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256700</v>
      </c>
      <c r="E27" s="11">
        <f>E28+E29+E30</f>
        <v>129700</v>
      </c>
      <c r="F27" s="11">
        <f>G27+H27</f>
        <v>856275</v>
      </c>
      <c r="G27" s="11">
        <f>G28+G29+G30</f>
        <v>598518</v>
      </c>
      <c r="H27" s="11">
        <f>H28+H29+H30</f>
        <v>257757</v>
      </c>
      <c r="I27" s="11">
        <f>I28+I29+I30</f>
        <v>213255</v>
      </c>
      <c r="J27" s="11">
        <f>J28+J29+J30</f>
        <v>0</v>
      </c>
      <c r="K27" s="11">
        <f>F27-I27-J27</f>
        <v>643020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58000</v>
      </c>
      <c r="E28" s="11">
        <v>28000</v>
      </c>
      <c r="F28" s="11">
        <f>G28+H28</f>
        <v>159736</v>
      </c>
      <c r="G28" s="11">
        <v>97233</v>
      </c>
      <c r="H28" s="11">
        <v>62503</v>
      </c>
      <c r="I28" s="11">
        <v>51015</v>
      </c>
      <c r="J28" s="11">
        <v>0</v>
      </c>
      <c r="K28" s="11">
        <f>F28-I28-J28</f>
        <v>108721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3000</v>
      </c>
      <c r="E29" s="11">
        <v>2000</v>
      </c>
      <c r="F29" s="11">
        <f>G29+H29</f>
        <v>4984</v>
      </c>
      <c r="G29" s="11">
        <v>1340</v>
      </c>
      <c r="H29" s="11">
        <v>3644</v>
      </c>
      <c r="I29" s="11">
        <v>1905</v>
      </c>
      <c r="J29" s="11">
        <v>0</v>
      </c>
      <c r="K29" s="11">
        <f>F29-I29-J29</f>
        <v>3079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195700</v>
      </c>
      <c r="E30" s="11">
        <v>99700</v>
      </c>
      <c r="F30" s="11">
        <f>G30+H30</f>
        <v>691555</v>
      </c>
      <c r="G30" s="11">
        <v>499945</v>
      </c>
      <c r="H30" s="11">
        <v>191610</v>
      </c>
      <c r="I30" s="11">
        <v>160335</v>
      </c>
      <c r="J30" s="11">
        <v>0</v>
      </c>
      <c r="K30" s="11">
        <f>F30-I30-J30</f>
        <v>531220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20000</v>
      </c>
      <c r="E31" s="11">
        <v>10000</v>
      </c>
      <c r="F31" s="11">
        <f>G31+H31</f>
        <v>2834</v>
      </c>
      <c r="G31" s="11">
        <v>0</v>
      </c>
      <c r="H31" s="11">
        <v>2834</v>
      </c>
      <c r="I31" s="11">
        <v>2834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236</v>
      </c>
      <c r="B32" s="10" t="s">
        <v>86</v>
      </c>
      <c r="C32" s="10" t="s">
        <v>87</v>
      </c>
      <c r="D32" s="11">
        <f>D33+D37</f>
        <v>3106000</v>
      </c>
      <c r="E32" s="11">
        <f>E33+E37</f>
        <v>1471000</v>
      </c>
      <c r="F32" s="11">
        <f>G32+H32</f>
        <v>1582398</v>
      </c>
      <c r="G32" s="11">
        <f>G33+G37</f>
        <v>63315</v>
      </c>
      <c r="H32" s="11">
        <f>H33+H37</f>
        <v>1519083</v>
      </c>
      <c r="I32" s="11">
        <f>I33+I37</f>
        <v>1478834</v>
      </c>
      <c r="J32" s="11">
        <f>J33+J37</f>
        <v>0</v>
      </c>
      <c r="K32" s="11">
        <f>F32-I32-J32</f>
        <v>103564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3033000</v>
      </c>
      <c r="E33" s="11">
        <f>+E34+E35+E36</f>
        <v>1434000</v>
      </c>
      <c r="F33" s="11">
        <f>G33+H33</f>
        <v>1434000</v>
      </c>
      <c r="G33" s="11">
        <f>+G34+G35+G36</f>
        <v>0</v>
      </c>
      <c r="H33" s="11">
        <f>+H34+H35+H36</f>
        <v>1434000</v>
      </c>
      <c r="I33" s="11">
        <f>+I34+I35+I36</f>
        <v>1434000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237</v>
      </c>
      <c r="B34" s="10" t="s">
        <v>92</v>
      </c>
      <c r="C34" s="10" t="s">
        <v>93</v>
      </c>
      <c r="D34" s="11">
        <v>1436000</v>
      </c>
      <c r="E34" s="11">
        <v>622000</v>
      </c>
      <c r="F34" s="11">
        <f>G34+H34</f>
        <v>622000</v>
      </c>
      <c r="G34" s="11">
        <v>0</v>
      </c>
      <c r="H34" s="11">
        <v>622000</v>
      </c>
      <c r="I34" s="11">
        <v>622000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238</v>
      </c>
      <c r="B35" s="10" t="s">
        <v>95</v>
      </c>
      <c r="C35" s="10" t="s">
        <v>96</v>
      </c>
      <c r="D35" s="11">
        <v>25000</v>
      </c>
      <c r="E35" s="11">
        <v>17000</v>
      </c>
      <c r="F35" s="11">
        <f>G35+H35</f>
        <v>17000</v>
      </c>
      <c r="G35" s="11">
        <v>0</v>
      </c>
      <c r="H35" s="11">
        <v>17000</v>
      </c>
      <c r="I35" s="11">
        <v>17000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1572000</v>
      </c>
      <c r="E36" s="11">
        <v>795000</v>
      </c>
      <c r="F36" s="11">
        <f>G36+H36</f>
        <v>795000</v>
      </c>
      <c r="G36" s="11">
        <v>0</v>
      </c>
      <c r="H36" s="11">
        <v>795000</v>
      </c>
      <c r="I36" s="11">
        <v>795000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239</v>
      </c>
      <c r="B37" s="10" t="s">
        <v>101</v>
      </c>
      <c r="C37" s="10" t="s">
        <v>102</v>
      </c>
      <c r="D37" s="11">
        <f>D38+D41</f>
        <v>73000</v>
      </c>
      <c r="E37" s="11">
        <f>E38+E41</f>
        <v>37000</v>
      </c>
      <c r="F37" s="11">
        <f>G37+H37</f>
        <v>148398</v>
      </c>
      <c r="G37" s="11">
        <f>G38+G41</f>
        <v>63315</v>
      </c>
      <c r="H37" s="11">
        <f>H38+H41</f>
        <v>85083</v>
      </c>
      <c r="I37" s="11">
        <f>I38+I41</f>
        <v>44834</v>
      </c>
      <c r="J37" s="11">
        <f>J38+J41</f>
        <v>0</v>
      </c>
      <c r="K37" s="11">
        <f>F37-I37-J37</f>
        <v>103564</v>
      </c>
    </row>
    <row r="38" spans="1:11" s="6" customFormat="1" ht="22.5" x14ac:dyDescent="0.25">
      <c r="A38" s="10" t="s">
        <v>240</v>
      </c>
      <c r="B38" s="10" t="s">
        <v>104</v>
      </c>
      <c r="C38" s="10" t="s">
        <v>105</v>
      </c>
      <c r="D38" s="11">
        <f>D39+D40</f>
        <v>73000</v>
      </c>
      <c r="E38" s="11">
        <f>E39+E40</f>
        <v>37000</v>
      </c>
      <c r="F38" s="11">
        <f>G38+H38</f>
        <v>147588</v>
      </c>
      <c r="G38" s="11">
        <f>G39+G40</f>
        <v>63186</v>
      </c>
      <c r="H38" s="11">
        <f>H39+H40</f>
        <v>84402</v>
      </c>
      <c r="I38" s="11">
        <f>I39+I40</f>
        <v>44422</v>
      </c>
      <c r="J38" s="11">
        <f>J39+J40</f>
        <v>0</v>
      </c>
      <c r="K38" s="11">
        <f>F38-I38-J38</f>
        <v>103166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70000</v>
      </c>
      <c r="E39" s="11">
        <v>35000</v>
      </c>
      <c r="F39" s="11">
        <f>G39+H39</f>
        <v>136926</v>
      </c>
      <c r="G39" s="11">
        <v>56294</v>
      </c>
      <c r="H39" s="11">
        <v>80632</v>
      </c>
      <c r="I39" s="11">
        <v>43351</v>
      </c>
      <c r="J39" s="11">
        <v>0</v>
      </c>
      <c r="K39" s="11">
        <f>F39-I39-J39</f>
        <v>93575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3000</v>
      </c>
      <c r="E40" s="11">
        <v>2000</v>
      </c>
      <c r="F40" s="11">
        <f>G40+H40</f>
        <v>10662</v>
      </c>
      <c r="G40" s="11">
        <v>6892</v>
      </c>
      <c r="H40" s="11">
        <v>3770</v>
      </c>
      <c r="I40" s="11">
        <v>1071</v>
      </c>
      <c r="J40" s="11">
        <v>0</v>
      </c>
      <c r="K40" s="11">
        <f>F40-I40-J40</f>
        <v>9591</v>
      </c>
    </row>
    <row r="41" spans="1:11" s="6" customFormat="1" ht="33" x14ac:dyDescent="0.25">
      <c r="A41" s="10" t="s">
        <v>109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810</v>
      </c>
      <c r="G41" s="11">
        <v>129</v>
      </c>
      <c r="H41" s="11">
        <v>681</v>
      </c>
      <c r="I41" s="11">
        <v>412</v>
      </c>
      <c r="J41" s="11">
        <v>0</v>
      </c>
      <c r="K41" s="11">
        <f>F41-I41-J41</f>
        <v>398</v>
      </c>
    </row>
    <row r="42" spans="1:11" s="6" customFormat="1" ht="22.5" x14ac:dyDescent="0.25">
      <c r="A42" s="10" t="s">
        <v>241</v>
      </c>
      <c r="B42" s="10" t="s">
        <v>116</v>
      </c>
      <c r="C42" s="10" t="s">
        <v>117</v>
      </c>
      <c r="D42" s="11">
        <f>D43</f>
        <v>14000</v>
      </c>
      <c r="E42" s="11">
        <f>E43</f>
        <v>8000</v>
      </c>
      <c r="F42" s="11">
        <f>G42+H42</f>
        <v>7417</v>
      </c>
      <c r="G42" s="11">
        <f>G43</f>
        <v>0</v>
      </c>
      <c r="H42" s="11">
        <f>H43</f>
        <v>7417</v>
      </c>
      <c r="I42" s="11">
        <f>I43</f>
        <v>7417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14000</v>
      </c>
      <c r="E43" s="11">
        <f>E44</f>
        <v>8000</v>
      </c>
      <c r="F43" s="11">
        <f>G43+H43</f>
        <v>7417</v>
      </c>
      <c r="G43" s="11">
        <f>G44</f>
        <v>0</v>
      </c>
      <c r="H43" s="11">
        <f>H44</f>
        <v>7417</v>
      </c>
      <c r="I43" s="11">
        <f>I44</f>
        <v>7417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14000</v>
      </c>
      <c r="E44" s="11">
        <v>8000</v>
      </c>
      <c r="F44" s="11">
        <f>G44+H44</f>
        <v>7417</v>
      </c>
      <c r="G44" s="11">
        <v>0</v>
      </c>
      <c r="H44" s="11">
        <v>7417</v>
      </c>
      <c r="I44" s="11">
        <v>7417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45750</v>
      </c>
      <c r="E45" s="11">
        <f>E46+E50</f>
        <v>77750</v>
      </c>
      <c r="F45" s="11">
        <f>G45+H45</f>
        <v>633249</v>
      </c>
      <c r="G45" s="11">
        <f>G46+G50</f>
        <v>422216</v>
      </c>
      <c r="H45" s="11">
        <f>H46+H50</f>
        <v>211033</v>
      </c>
      <c r="I45" s="11">
        <f>I46+I50</f>
        <v>103981</v>
      </c>
      <c r="J45" s="11">
        <f>J46+J50</f>
        <v>0</v>
      </c>
      <c r="K45" s="11">
        <f>F45-I45-J45</f>
        <v>529268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44000</v>
      </c>
      <c r="E46" s="11">
        <f>E47</f>
        <v>22000</v>
      </c>
      <c r="F46" s="11">
        <f>G46+H46</f>
        <v>44583</v>
      </c>
      <c r="G46" s="11">
        <f>G47</f>
        <v>1712</v>
      </c>
      <c r="H46" s="11">
        <f>H47</f>
        <v>42871</v>
      </c>
      <c r="I46" s="11">
        <f>I47</f>
        <v>6627</v>
      </c>
      <c r="J46" s="11">
        <f>J47</f>
        <v>0</v>
      </c>
      <c r="K46" s="11">
        <f>F46-I46-J46</f>
        <v>37956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44000</v>
      </c>
      <c r="E47" s="11">
        <f>+E48</f>
        <v>22000</v>
      </c>
      <c r="F47" s="11">
        <f>G47+H47</f>
        <v>44583</v>
      </c>
      <c r="G47" s="11">
        <f>+G48</f>
        <v>1712</v>
      </c>
      <c r="H47" s="11">
        <f>+H48</f>
        <v>42871</v>
      </c>
      <c r="I47" s="11">
        <f>+I48</f>
        <v>6627</v>
      </c>
      <c r="J47" s="11">
        <f>+J48</f>
        <v>0</v>
      </c>
      <c r="K47" s="11">
        <f>F47-I47-J47</f>
        <v>37956</v>
      </c>
    </row>
    <row r="48" spans="1:11" s="6" customFormat="1" x14ac:dyDescent="0.25">
      <c r="A48" s="10" t="s">
        <v>242</v>
      </c>
      <c r="B48" s="10" t="s">
        <v>134</v>
      </c>
      <c r="C48" s="10" t="s">
        <v>135</v>
      </c>
      <c r="D48" s="11">
        <f>+D49</f>
        <v>44000</v>
      </c>
      <c r="E48" s="11">
        <f>+E49</f>
        <v>22000</v>
      </c>
      <c r="F48" s="11">
        <f>G48+H48</f>
        <v>44583</v>
      </c>
      <c r="G48" s="11">
        <f>+G49</f>
        <v>1712</v>
      </c>
      <c r="H48" s="11">
        <f>+H49</f>
        <v>42871</v>
      </c>
      <c r="I48" s="11">
        <f>+I49</f>
        <v>6627</v>
      </c>
      <c r="J48" s="11">
        <f>+J49</f>
        <v>0</v>
      </c>
      <c r="K48" s="11">
        <f>F48-I48-J48</f>
        <v>37956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44000</v>
      </c>
      <c r="E49" s="11">
        <v>22000</v>
      </c>
      <c r="F49" s="11">
        <f>G49+H49</f>
        <v>44583</v>
      </c>
      <c r="G49" s="11">
        <v>1712</v>
      </c>
      <c r="H49" s="11">
        <v>42871</v>
      </c>
      <c r="I49" s="11">
        <v>6627</v>
      </c>
      <c r="J49" s="11">
        <v>0</v>
      </c>
      <c r="K49" s="11">
        <f>F49-I49-J49</f>
        <v>37956</v>
      </c>
    </row>
    <row r="50" spans="1:11" s="6" customFormat="1" ht="22.5" x14ac:dyDescent="0.25">
      <c r="A50" s="10" t="s">
        <v>243</v>
      </c>
      <c r="B50" s="10" t="s">
        <v>140</v>
      </c>
      <c r="C50" s="10" t="s">
        <v>141</v>
      </c>
      <c r="D50" s="11">
        <f>D51+D55+D58+D61</f>
        <v>1750</v>
      </c>
      <c r="E50" s="11">
        <f>E51+E55+E58+E61</f>
        <v>55750</v>
      </c>
      <c r="F50" s="11">
        <f>G50+H50</f>
        <v>588666</v>
      </c>
      <c r="G50" s="11">
        <f>G51+G55+G58+G61</f>
        <v>420504</v>
      </c>
      <c r="H50" s="11">
        <f>H51+H55+H58+H61</f>
        <v>168162</v>
      </c>
      <c r="I50" s="11">
        <f>I51+I55+I58+I61</f>
        <v>97354</v>
      </c>
      <c r="J50" s="11">
        <f>J51+J55+J58+J61</f>
        <v>0</v>
      </c>
      <c r="K50" s="11">
        <f>F50-I50-J50</f>
        <v>491312</v>
      </c>
    </row>
    <row r="51" spans="1:11" s="6" customFormat="1" ht="43.5" x14ac:dyDescent="0.25">
      <c r="A51" s="10" t="s">
        <v>244</v>
      </c>
      <c r="B51" s="10" t="s">
        <v>143</v>
      </c>
      <c r="C51" s="10" t="s">
        <v>144</v>
      </c>
      <c r="D51" s="11">
        <f>D52+D53+D54</f>
        <v>114000</v>
      </c>
      <c r="E51" s="11">
        <f>E52+E53+E54</f>
        <v>62000</v>
      </c>
      <c r="F51" s="11">
        <f>G51+H51</f>
        <v>79713</v>
      </c>
      <c r="G51" s="11">
        <f>G52+G53+G54</f>
        <v>16340</v>
      </c>
      <c r="H51" s="11">
        <f>H52+H53+H54</f>
        <v>63373</v>
      </c>
      <c r="I51" s="11">
        <f>I52+I53+I54</f>
        <v>56989</v>
      </c>
      <c r="J51" s="11">
        <f>J52+J53+J54</f>
        <v>0</v>
      </c>
      <c r="K51" s="11">
        <f>F51-I51-J51</f>
        <v>22724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2000</v>
      </c>
      <c r="F52" s="11">
        <f>G52+H52</f>
        <v>4806</v>
      </c>
      <c r="G52" s="11">
        <v>1006</v>
      </c>
      <c r="H52" s="11">
        <v>3800</v>
      </c>
      <c r="I52" s="11">
        <v>3065</v>
      </c>
      <c r="J52" s="11">
        <v>0</v>
      </c>
      <c r="K52" s="11">
        <f>F52-I52-J52</f>
        <v>1741</v>
      </c>
    </row>
    <row r="53" spans="1:11" s="6" customFormat="1" ht="22.5" x14ac:dyDescent="0.25">
      <c r="A53" s="10" t="s">
        <v>245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0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110000</v>
      </c>
      <c r="E54" s="11">
        <v>60000</v>
      </c>
      <c r="F54" s="11">
        <f>G54+H54</f>
        <v>72952</v>
      </c>
      <c r="G54" s="11">
        <v>13379</v>
      </c>
      <c r="H54" s="11">
        <v>59573</v>
      </c>
      <c r="I54" s="11">
        <v>53924</v>
      </c>
      <c r="J54" s="11">
        <v>0</v>
      </c>
      <c r="K54" s="11">
        <f>F54-I54-J54</f>
        <v>19028</v>
      </c>
    </row>
    <row r="55" spans="1:11" s="6" customFormat="1" ht="22.5" x14ac:dyDescent="0.25">
      <c r="A55" s="10" t="s">
        <v>246</v>
      </c>
      <c r="B55" s="10" t="s">
        <v>155</v>
      </c>
      <c r="C55" s="10" t="s">
        <v>156</v>
      </c>
      <c r="D55" s="11">
        <f>D56</f>
        <v>93000</v>
      </c>
      <c r="E55" s="11">
        <f>E56</f>
        <v>50000</v>
      </c>
      <c r="F55" s="11">
        <f>G55+H55</f>
        <v>404026</v>
      </c>
      <c r="G55" s="11">
        <f>G56</f>
        <v>354026</v>
      </c>
      <c r="H55" s="11">
        <f>H56</f>
        <v>50000</v>
      </c>
      <c r="I55" s="11">
        <f>I56</f>
        <v>48105</v>
      </c>
      <c r="J55" s="11">
        <f>J56</f>
        <v>0</v>
      </c>
      <c r="K55" s="11">
        <f>F55-I55-J55</f>
        <v>355921</v>
      </c>
    </row>
    <row r="56" spans="1:11" s="6" customFormat="1" ht="22.5" x14ac:dyDescent="0.25">
      <c r="A56" s="10" t="s">
        <v>247</v>
      </c>
      <c r="B56" s="10" t="s">
        <v>158</v>
      </c>
      <c r="C56" s="10" t="s">
        <v>159</v>
      </c>
      <c r="D56" s="11">
        <f>D57</f>
        <v>93000</v>
      </c>
      <c r="E56" s="11">
        <f>E57</f>
        <v>50000</v>
      </c>
      <c r="F56" s="11">
        <f>G56+H56</f>
        <v>404026</v>
      </c>
      <c r="G56" s="11">
        <f>G57</f>
        <v>354026</v>
      </c>
      <c r="H56" s="11">
        <f>H57</f>
        <v>50000</v>
      </c>
      <c r="I56" s="11">
        <f>I57</f>
        <v>48105</v>
      </c>
      <c r="J56" s="11">
        <f>J57</f>
        <v>0</v>
      </c>
      <c r="K56" s="11">
        <f>F56-I56-J56</f>
        <v>355921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93000</v>
      </c>
      <c r="E57" s="11">
        <v>50000</v>
      </c>
      <c r="F57" s="11">
        <f>G57+H57</f>
        <v>404026</v>
      </c>
      <c r="G57" s="11">
        <v>354026</v>
      </c>
      <c r="H57" s="11">
        <v>50000</v>
      </c>
      <c r="I57" s="11">
        <v>48105</v>
      </c>
      <c r="J57" s="11">
        <v>0</v>
      </c>
      <c r="K57" s="11">
        <f>F57-I57-J57</f>
        <v>355921</v>
      </c>
    </row>
    <row r="58" spans="1:11" s="6" customFormat="1" ht="33" x14ac:dyDescent="0.25">
      <c r="A58" s="10" t="s">
        <v>248</v>
      </c>
      <c r="B58" s="10" t="s">
        <v>164</v>
      </c>
      <c r="C58" s="10" t="s">
        <v>165</v>
      </c>
      <c r="D58" s="11">
        <f>+D59+D60</f>
        <v>106000</v>
      </c>
      <c r="E58" s="11">
        <f>+E59+E60</f>
        <v>55000</v>
      </c>
      <c r="F58" s="11">
        <f>G58+H58</f>
        <v>184368</v>
      </c>
      <c r="G58" s="11">
        <f>+G59+G60</f>
        <v>50138</v>
      </c>
      <c r="H58" s="11">
        <f>+H59+H60</f>
        <v>134230</v>
      </c>
      <c r="I58" s="11">
        <f>+I59+I60</f>
        <v>71701</v>
      </c>
      <c r="J58" s="11">
        <f>+J59+J60</f>
        <v>0</v>
      </c>
      <c r="K58" s="11">
        <f>F58-I58-J58</f>
        <v>112667</v>
      </c>
    </row>
    <row r="59" spans="1:11" s="6" customFormat="1" x14ac:dyDescent="0.25">
      <c r="A59" s="10" t="s">
        <v>249</v>
      </c>
      <c r="B59" s="10" t="s">
        <v>167</v>
      </c>
      <c r="C59" s="10" t="s">
        <v>168</v>
      </c>
      <c r="D59" s="11">
        <v>98000</v>
      </c>
      <c r="E59" s="11">
        <v>50000</v>
      </c>
      <c r="F59" s="11">
        <f>G59+H59</f>
        <v>179988</v>
      </c>
      <c r="G59" s="11">
        <v>49752</v>
      </c>
      <c r="H59" s="11">
        <v>130236</v>
      </c>
      <c r="I59" s="11">
        <v>68096</v>
      </c>
      <c r="J59" s="11">
        <v>0</v>
      </c>
      <c r="K59" s="11">
        <f>F59-I59-J59</f>
        <v>111892</v>
      </c>
    </row>
    <row r="60" spans="1:11" s="6" customFormat="1" x14ac:dyDescent="0.25">
      <c r="A60" s="10" t="s">
        <v>250</v>
      </c>
      <c r="B60" s="10" t="s">
        <v>170</v>
      </c>
      <c r="C60" s="10" t="s">
        <v>171</v>
      </c>
      <c r="D60" s="11">
        <v>8000</v>
      </c>
      <c r="E60" s="11">
        <v>5000</v>
      </c>
      <c r="F60" s="11">
        <f>G60+H60</f>
        <v>4380</v>
      </c>
      <c r="G60" s="11">
        <v>386</v>
      </c>
      <c r="H60" s="11">
        <v>3994</v>
      </c>
      <c r="I60" s="11">
        <v>3605</v>
      </c>
      <c r="J60" s="11">
        <v>0</v>
      </c>
      <c r="K60" s="11">
        <f>F60-I60-J60</f>
        <v>775</v>
      </c>
    </row>
    <row r="61" spans="1:11" s="6" customFormat="1" ht="22.5" x14ac:dyDescent="0.25">
      <c r="A61" s="10" t="s">
        <v>251</v>
      </c>
      <c r="B61" s="10" t="s">
        <v>173</v>
      </c>
      <c r="C61" s="10" t="s">
        <v>174</v>
      </c>
      <c r="D61" s="11">
        <f>D62+D63</f>
        <v>-311250</v>
      </c>
      <c r="E61" s="11">
        <f>E62+E63</f>
        <v>-111250</v>
      </c>
      <c r="F61" s="11">
        <f>G61+H61</f>
        <v>-79441</v>
      </c>
      <c r="G61" s="11">
        <f>G62+G63</f>
        <v>0</v>
      </c>
      <c r="H61" s="11">
        <f>H62+H63</f>
        <v>-79441</v>
      </c>
      <c r="I61" s="11">
        <f>I62+I63</f>
        <v>-79441</v>
      </c>
      <c r="J61" s="11">
        <f>J62+J63</f>
        <v>0</v>
      </c>
      <c r="K61" s="11">
        <f>F61-I61-J61</f>
        <v>0</v>
      </c>
    </row>
    <row r="62" spans="1:11" s="6" customFormat="1" x14ac:dyDescent="0.25">
      <c r="A62" s="10" t="s">
        <v>252</v>
      </c>
      <c r="B62" s="10" t="s">
        <v>176</v>
      </c>
      <c r="C62" s="10" t="s">
        <v>177</v>
      </c>
      <c r="D62" s="11">
        <v>60000</v>
      </c>
      <c r="E62" s="11">
        <v>60000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253</v>
      </c>
      <c r="B63" s="10" t="s">
        <v>179</v>
      </c>
      <c r="C63" s="10" t="s">
        <v>180</v>
      </c>
      <c r="D63" s="11">
        <v>-371250</v>
      </c>
      <c r="E63" s="11">
        <v>-171250</v>
      </c>
      <c r="F63" s="11">
        <f>G63+H63</f>
        <v>-79441</v>
      </c>
      <c r="G63" s="11">
        <v>0</v>
      </c>
      <c r="H63" s="11">
        <v>-79441</v>
      </c>
      <c r="I63" s="11">
        <v>-79441</v>
      </c>
      <c r="J63" s="11">
        <v>0</v>
      </c>
      <c r="K63" s="11">
        <f>F63-I63-J63</f>
        <v>0</v>
      </c>
    </row>
    <row r="64" spans="1:11" s="6" customFormat="1" x14ac:dyDescent="0.25">
      <c r="A64" s="10" t="s">
        <v>254</v>
      </c>
      <c r="B64" s="10" t="s">
        <v>194</v>
      </c>
      <c r="C64" s="10" t="s">
        <v>195</v>
      </c>
      <c r="D64" s="11">
        <f>D65</f>
        <v>300000</v>
      </c>
      <c r="E64" s="11">
        <f>E65</f>
        <v>100000</v>
      </c>
      <c r="F64" s="11">
        <f>G64+H64</f>
        <v>49836</v>
      </c>
      <c r="G64" s="11">
        <f>G65</f>
        <v>0</v>
      </c>
      <c r="H64" s="11">
        <f>H65</f>
        <v>49836</v>
      </c>
      <c r="I64" s="11">
        <f>I65</f>
        <v>49836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255</v>
      </c>
      <c r="B65" s="10" t="s">
        <v>197</v>
      </c>
      <c r="C65" s="10" t="s">
        <v>198</v>
      </c>
      <c r="D65" s="11">
        <f>D66</f>
        <v>300000</v>
      </c>
      <c r="E65" s="11">
        <f>E66</f>
        <v>100000</v>
      </c>
      <c r="F65" s="11">
        <f>G65+H65</f>
        <v>49836</v>
      </c>
      <c r="G65" s="11">
        <f>G66</f>
        <v>0</v>
      </c>
      <c r="H65" s="11">
        <f>H66</f>
        <v>49836</v>
      </c>
      <c r="I65" s="11">
        <f>I66</f>
        <v>49836</v>
      </c>
      <c r="J65" s="11">
        <f>J66</f>
        <v>0</v>
      </c>
      <c r="K65" s="11">
        <f>F65-I65-J65</f>
        <v>0</v>
      </c>
    </row>
    <row r="66" spans="1:12" s="6" customFormat="1" ht="96" x14ac:dyDescent="0.25">
      <c r="A66" s="10" t="s">
        <v>256</v>
      </c>
      <c r="B66" s="10" t="s">
        <v>200</v>
      </c>
      <c r="C66" s="10" t="s">
        <v>201</v>
      </c>
      <c r="D66" s="11">
        <f>+D67</f>
        <v>300000</v>
      </c>
      <c r="E66" s="11">
        <f>+E67</f>
        <v>100000</v>
      </c>
      <c r="F66" s="11">
        <f>G66+H66</f>
        <v>49836</v>
      </c>
      <c r="G66" s="11">
        <f>+G67</f>
        <v>0</v>
      </c>
      <c r="H66" s="11">
        <f>+H67</f>
        <v>49836</v>
      </c>
      <c r="I66" s="11">
        <f>+I67</f>
        <v>49836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206</v>
      </c>
      <c r="C67" s="10" t="s">
        <v>207</v>
      </c>
      <c r="D67" s="11">
        <v>300000</v>
      </c>
      <c r="E67" s="11">
        <v>100000</v>
      </c>
      <c r="F67" s="11">
        <f>G67+H67</f>
        <v>49836</v>
      </c>
      <c r="G67" s="11">
        <v>0</v>
      </c>
      <c r="H67" s="11">
        <v>49836</v>
      </c>
      <c r="I67" s="11">
        <v>49836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226</v>
      </c>
      <c r="B69" s="13"/>
      <c r="C69" s="13"/>
      <c r="D69" s="13"/>
      <c r="E69" s="13" t="s">
        <v>228</v>
      </c>
      <c r="F69" s="13"/>
      <c r="G69" s="13"/>
      <c r="H69" s="13"/>
      <c r="I69" s="13" t="s">
        <v>229</v>
      </c>
      <c r="J69" s="13"/>
      <c r="K69" s="13"/>
      <c r="L69" s="13"/>
    </row>
    <row r="70" spans="1:12" x14ac:dyDescent="0.25">
      <c r="A70" s="3" t="s">
        <v>227</v>
      </c>
      <c r="B70" s="3"/>
      <c r="C70" s="3"/>
      <c r="D70" s="3"/>
      <c r="E70" s="3" t="s">
        <v>228</v>
      </c>
      <c r="F70" s="3"/>
      <c r="G70" s="3"/>
      <c r="H70" s="3"/>
      <c r="I70" s="3" t="s">
        <v>230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E837-7D57-43E1-AC88-74A205C60250}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258</v>
      </c>
      <c r="C11" s="10" t="s">
        <v>21</v>
      </c>
      <c r="D11" s="11">
        <f>D12+D17+D20+D27</f>
        <v>7634550</v>
      </c>
      <c r="E11" s="11">
        <f>E12+E17+E20+E27</f>
        <v>7434550</v>
      </c>
      <c r="F11" s="11">
        <f>G11+H11</f>
        <v>2233028</v>
      </c>
      <c r="G11" s="11">
        <f>G12+G17+G20+G27</f>
        <v>0</v>
      </c>
      <c r="H11" s="11">
        <f>H12+H17+H20+H27</f>
        <v>2233028</v>
      </c>
      <c r="I11" s="11">
        <f>I12+I17+I20+I27</f>
        <v>2233028</v>
      </c>
      <c r="J11" s="11">
        <f>J12+J17+J20+J27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371250</v>
      </c>
      <c r="E12" s="11">
        <f>+E13</f>
        <v>171250</v>
      </c>
      <c r="F12" s="11">
        <f>G12+H12</f>
        <v>79441</v>
      </c>
      <c r="G12" s="11">
        <f>+G13</f>
        <v>0</v>
      </c>
      <c r="H12" s="11">
        <f>+H13</f>
        <v>79441</v>
      </c>
      <c r="I12" s="11">
        <f>+I13</f>
        <v>79441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259</v>
      </c>
      <c r="B13" s="10" t="s">
        <v>125</v>
      </c>
      <c r="C13" s="10" t="s">
        <v>126</v>
      </c>
      <c r="D13" s="11">
        <f>+D14</f>
        <v>371250</v>
      </c>
      <c r="E13" s="11">
        <f>+E14</f>
        <v>171250</v>
      </c>
      <c r="F13" s="11">
        <f>G13+H13</f>
        <v>79441</v>
      </c>
      <c r="G13" s="11">
        <f>+G14</f>
        <v>0</v>
      </c>
      <c r="H13" s="11">
        <f>+H14</f>
        <v>79441</v>
      </c>
      <c r="I13" s="11">
        <f>+I14</f>
        <v>79441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233</v>
      </c>
      <c r="B14" s="10" t="s">
        <v>140</v>
      </c>
      <c r="C14" s="10" t="s">
        <v>141</v>
      </c>
      <c r="D14" s="11">
        <f>+D15</f>
        <v>371250</v>
      </c>
      <c r="E14" s="11">
        <f>+E15</f>
        <v>171250</v>
      </c>
      <c r="F14" s="11">
        <f>G14+H14</f>
        <v>79441</v>
      </c>
      <c r="G14" s="11">
        <f>+G15</f>
        <v>0</v>
      </c>
      <c r="H14" s="11">
        <f>+H15</f>
        <v>79441</v>
      </c>
      <c r="I14" s="11">
        <f>+I15</f>
        <v>79441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260</v>
      </c>
      <c r="B15" s="10" t="s">
        <v>173</v>
      </c>
      <c r="C15" s="10" t="s">
        <v>174</v>
      </c>
      <c r="D15" s="11">
        <f>+D16</f>
        <v>371250</v>
      </c>
      <c r="E15" s="11">
        <f>+E16</f>
        <v>171250</v>
      </c>
      <c r="F15" s="11">
        <f>G15+H15</f>
        <v>79441</v>
      </c>
      <c r="G15" s="11">
        <f>+G16</f>
        <v>0</v>
      </c>
      <c r="H15" s="11">
        <f>+H16</f>
        <v>79441</v>
      </c>
      <c r="I15" s="11">
        <f>+I16</f>
        <v>79441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261</v>
      </c>
      <c r="B16" s="10" t="s">
        <v>182</v>
      </c>
      <c r="C16" s="10" t="s">
        <v>183</v>
      </c>
      <c r="D16" s="11">
        <v>371250</v>
      </c>
      <c r="E16" s="11">
        <v>171250</v>
      </c>
      <c r="F16" s="11">
        <f>G16+H16</f>
        <v>79441</v>
      </c>
      <c r="G16" s="11">
        <v>0</v>
      </c>
      <c r="H16" s="11">
        <v>79441</v>
      </c>
      <c r="I16" s="11">
        <v>79441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185</v>
      </c>
      <c r="C17" s="10" t="s">
        <v>186</v>
      </c>
      <c r="D17" s="11">
        <f>D18</f>
        <v>0</v>
      </c>
      <c r="E17" s="11">
        <f>E18</f>
        <v>0</v>
      </c>
      <c r="F17" s="11">
        <f>G17+H17</f>
        <v>507482</v>
      </c>
      <c r="G17" s="11">
        <f>G18</f>
        <v>0</v>
      </c>
      <c r="H17" s="11">
        <f>H18</f>
        <v>507482</v>
      </c>
      <c r="I17" s="11">
        <f>I18</f>
        <v>507482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188</v>
      </c>
      <c r="C18" s="10" t="s">
        <v>189</v>
      </c>
      <c r="D18" s="11">
        <f>+D19</f>
        <v>0</v>
      </c>
      <c r="E18" s="11">
        <f>+E19</f>
        <v>0</v>
      </c>
      <c r="F18" s="11">
        <f>G18+H18</f>
        <v>507482</v>
      </c>
      <c r="G18" s="11">
        <f>+G19</f>
        <v>0</v>
      </c>
      <c r="H18" s="11">
        <f>+H19</f>
        <v>507482</v>
      </c>
      <c r="I18" s="11">
        <f>+I19</f>
        <v>507482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82</v>
      </c>
      <c r="B19" s="10" t="s">
        <v>191</v>
      </c>
      <c r="C19" s="10" t="s">
        <v>192</v>
      </c>
      <c r="D19" s="11">
        <v>0</v>
      </c>
      <c r="E19" s="11">
        <v>0</v>
      </c>
      <c r="F19" s="11">
        <f>G19+H19</f>
        <v>507482</v>
      </c>
      <c r="G19" s="11">
        <v>0</v>
      </c>
      <c r="H19" s="11">
        <v>507482</v>
      </c>
      <c r="I19" s="11">
        <v>507482</v>
      </c>
      <c r="J19" s="11">
        <v>0</v>
      </c>
      <c r="K19" s="11">
        <f>F19-I19-J19</f>
        <v>0</v>
      </c>
    </row>
    <row r="20" spans="1:12" s="6" customFormat="1" x14ac:dyDescent="0.25">
      <c r="A20" s="10" t="s">
        <v>238</v>
      </c>
      <c r="B20" s="10" t="s">
        <v>194</v>
      </c>
      <c r="C20" s="10" t="s">
        <v>195</v>
      </c>
      <c r="D20" s="11">
        <f>D21</f>
        <v>6517600</v>
      </c>
      <c r="E20" s="11">
        <f>E21</f>
        <v>6517600</v>
      </c>
      <c r="F20" s="11">
        <f>G20+H20</f>
        <v>1330383</v>
      </c>
      <c r="G20" s="11">
        <f>G21</f>
        <v>0</v>
      </c>
      <c r="H20" s="11">
        <f>H21</f>
        <v>1330383</v>
      </c>
      <c r="I20" s="11">
        <f>I21</f>
        <v>1330383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197</v>
      </c>
      <c r="C21" s="10" t="s">
        <v>198</v>
      </c>
      <c r="D21" s="11">
        <f>D22+D25</f>
        <v>6517600</v>
      </c>
      <c r="E21" s="11">
        <f>E22+E25</f>
        <v>6517600</v>
      </c>
      <c r="F21" s="11">
        <f>G21+H21</f>
        <v>1330383</v>
      </c>
      <c r="G21" s="11">
        <f>G22+G25</f>
        <v>0</v>
      </c>
      <c r="H21" s="11">
        <f>H22+H25</f>
        <v>1330383</v>
      </c>
      <c r="I21" s="11">
        <f>I22+I25</f>
        <v>1330383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97</v>
      </c>
      <c r="B22" s="10" t="s">
        <v>200</v>
      </c>
      <c r="C22" s="10" t="s">
        <v>201</v>
      </c>
      <c r="D22" s="11">
        <f>+D23+D24</f>
        <v>5610200</v>
      </c>
      <c r="E22" s="11">
        <f>+E23+E24</f>
        <v>5610200</v>
      </c>
      <c r="F22" s="11">
        <f>G22+H22</f>
        <v>848483</v>
      </c>
      <c r="G22" s="11">
        <f>+G23+G24</f>
        <v>0</v>
      </c>
      <c r="H22" s="11">
        <f>+H23+H24</f>
        <v>848483</v>
      </c>
      <c r="I22" s="11">
        <f>+I23+I24</f>
        <v>848483</v>
      </c>
      <c r="J22" s="11">
        <f>+J23+J24</f>
        <v>0</v>
      </c>
      <c r="K22" s="11">
        <f>F22-I22-J22</f>
        <v>0</v>
      </c>
    </row>
    <row r="23" spans="1:12" s="6" customFormat="1" ht="33" x14ac:dyDescent="0.25">
      <c r="A23" s="10" t="s">
        <v>121</v>
      </c>
      <c r="B23" s="10" t="s">
        <v>203</v>
      </c>
      <c r="C23" s="10" t="s">
        <v>204</v>
      </c>
      <c r="D23" s="11">
        <v>507500</v>
      </c>
      <c r="E23" s="11">
        <v>507500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262</v>
      </c>
      <c r="B24" s="10" t="s">
        <v>209</v>
      </c>
      <c r="C24" s="10" t="s">
        <v>210</v>
      </c>
      <c r="D24" s="11">
        <v>5102700</v>
      </c>
      <c r="E24" s="11">
        <v>5102700</v>
      </c>
      <c r="F24" s="11">
        <f>G24+H24</f>
        <v>848483</v>
      </c>
      <c r="G24" s="11">
        <v>0</v>
      </c>
      <c r="H24" s="11">
        <v>848483</v>
      </c>
      <c r="I24" s="11">
        <v>848483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263</v>
      </c>
      <c r="B25" s="10" t="s">
        <v>212</v>
      </c>
      <c r="C25" s="10" t="s">
        <v>213</v>
      </c>
      <c r="D25" s="11">
        <f>+D26</f>
        <v>907400</v>
      </c>
      <c r="E25" s="11">
        <f>+E26</f>
        <v>907400</v>
      </c>
      <c r="F25" s="11">
        <f>G25+H25</f>
        <v>481900</v>
      </c>
      <c r="G25" s="11">
        <f>+G26</f>
        <v>0</v>
      </c>
      <c r="H25" s="11">
        <f>+H26</f>
        <v>481900</v>
      </c>
      <c r="I25" s="11">
        <f>+I26</f>
        <v>481900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178</v>
      </c>
      <c r="B26" s="10" t="s">
        <v>215</v>
      </c>
      <c r="C26" s="10" t="s">
        <v>216</v>
      </c>
      <c r="D26" s="11">
        <v>907400</v>
      </c>
      <c r="E26" s="11">
        <v>907400</v>
      </c>
      <c r="F26" s="11">
        <f>G26+H26</f>
        <v>481900</v>
      </c>
      <c r="G26" s="11">
        <v>0</v>
      </c>
      <c r="H26" s="11">
        <v>481900</v>
      </c>
      <c r="I26" s="11">
        <v>481900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264</v>
      </c>
      <c r="B27" s="10" t="s">
        <v>218</v>
      </c>
      <c r="C27" s="10" t="s">
        <v>219</v>
      </c>
      <c r="D27" s="11">
        <f>D28</f>
        <v>745700</v>
      </c>
      <c r="E27" s="11">
        <f>E28</f>
        <v>745700</v>
      </c>
      <c r="F27" s="11">
        <f>G27+H27</f>
        <v>315722</v>
      </c>
      <c r="G27" s="11">
        <f>G28</f>
        <v>0</v>
      </c>
      <c r="H27" s="11">
        <f>H28</f>
        <v>315722</v>
      </c>
      <c r="I27" s="11">
        <f>I28</f>
        <v>315722</v>
      </c>
      <c r="J27" s="11">
        <f>J28</f>
        <v>0</v>
      </c>
      <c r="K27" s="11">
        <f>F27-I27-J27</f>
        <v>0</v>
      </c>
    </row>
    <row r="28" spans="1:12" s="6" customFormat="1" ht="22.5" x14ac:dyDescent="0.25">
      <c r="A28" s="10" t="s">
        <v>265</v>
      </c>
      <c r="B28" s="10" t="s">
        <v>221</v>
      </c>
      <c r="C28" s="10" t="s">
        <v>222</v>
      </c>
      <c r="D28" s="11">
        <f>D29</f>
        <v>745700</v>
      </c>
      <c r="E28" s="11">
        <f>E29</f>
        <v>745700</v>
      </c>
      <c r="F28" s="11">
        <f>G28+H28</f>
        <v>315722</v>
      </c>
      <c r="G28" s="11">
        <f>G29</f>
        <v>0</v>
      </c>
      <c r="H28" s="11">
        <f>H29</f>
        <v>315722</v>
      </c>
      <c r="I28" s="11">
        <f>I29</f>
        <v>315722</v>
      </c>
      <c r="J28" s="11">
        <f>J29</f>
        <v>0</v>
      </c>
      <c r="K28" s="11">
        <f>F28-I28-J28</f>
        <v>0</v>
      </c>
    </row>
    <row r="29" spans="1:12" s="6" customFormat="1" ht="22.5" x14ac:dyDescent="0.25">
      <c r="A29" s="10" t="s">
        <v>266</v>
      </c>
      <c r="B29" s="10" t="s">
        <v>224</v>
      </c>
      <c r="C29" s="10" t="s">
        <v>225</v>
      </c>
      <c r="D29" s="11">
        <v>745700</v>
      </c>
      <c r="E29" s="11">
        <v>745700</v>
      </c>
      <c r="F29" s="11">
        <f>G29+H29</f>
        <v>315722</v>
      </c>
      <c r="G29" s="11">
        <v>0</v>
      </c>
      <c r="H29" s="11">
        <v>315722</v>
      </c>
      <c r="I29" s="11">
        <v>315722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226</v>
      </c>
      <c r="B31" s="13"/>
      <c r="C31" s="13"/>
      <c r="D31" s="13"/>
      <c r="E31" s="13" t="s">
        <v>228</v>
      </c>
      <c r="F31" s="13"/>
      <c r="G31" s="13"/>
      <c r="H31" s="13"/>
      <c r="I31" s="13" t="s">
        <v>229</v>
      </c>
      <c r="J31" s="13"/>
      <c r="K31" s="13"/>
      <c r="L31" s="13"/>
    </row>
    <row r="32" spans="1:12" x14ac:dyDescent="0.25">
      <c r="A32" s="3" t="s">
        <v>227</v>
      </c>
      <c r="B32" s="3"/>
      <c r="C32" s="3"/>
      <c r="D32" s="3"/>
      <c r="E32" s="3" t="s">
        <v>228</v>
      </c>
      <c r="F32" s="3"/>
      <c r="G32" s="3"/>
      <c r="H32" s="3"/>
      <c r="I32" s="3" t="s">
        <v>230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2022-08-10T11:29:42Z</dcterms:created>
  <dcterms:modified xsi:type="dcterms:W3CDTF">2022-08-10T11:30:02Z</dcterms:modified>
</cp:coreProperties>
</file>