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I14" i="1"/>
  <c r="K14" i="1" s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F19" i="1"/>
  <c r="H19" i="1"/>
  <c r="J19" i="1"/>
  <c r="L19" i="1"/>
  <c r="D20" i="1"/>
  <c r="E20" i="1"/>
  <c r="E19" i="1" s="1"/>
  <c r="F20" i="1"/>
  <c r="G20" i="1"/>
  <c r="G19" i="1" s="1"/>
  <c r="H20" i="1"/>
  <c r="I20" i="1"/>
  <c r="I19" i="1" s="1"/>
  <c r="K19" i="1" s="1"/>
  <c r="J20" i="1"/>
  <c r="K20" i="1"/>
  <c r="L20" i="1"/>
  <c r="K21" i="1"/>
  <c r="D24" i="1"/>
  <c r="E24" i="1"/>
  <c r="E23" i="1" s="1"/>
  <c r="F24" i="1"/>
  <c r="G24" i="1"/>
  <c r="G23" i="1" s="1"/>
  <c r="H24" i="1"/>
  <c r="I24" i="1"/>
  <c r="I23" i="1" s="1"/>
  <c r="J24" i="1"/>
  <c r="K24" i="1"/>
  <c r="L24" i="1"/>
  <c r="K25" i="1"/>
  <c r="K26" i="1"/>
  <c r="D27" i="1"/>
  <c r="D23" i="1" s="1"/>
  <c r="E27" i="1"/>
  <c r="F27" i="1"/>
  <c r="F23" i="1" s="1"/>
  <c r="G27" i="1"/>
  <c r="H27" i="1"/>
  <c r="H23" i="1" s="1"/>
  <c r="I27" i="1"/>
  <c r="J27" i="1"/>
  <c r="J23" i="1" s="1"/>
  <c r="L27" i="1"/>
  <c r="L23" i="1" s="1"/>
  <c r="K28" i="1"/>
  <c r="K29" i="1"/>
  <c r="E30" i="1"/>
  <c r="G30" i="1"/>
  <c r="I30" i="1"/>
  <c r="K30" i="1" s="1"/>
  <c r="D31" i="1"/>
  <c r="D30" i="1" s="1"/>
  <c r="E31" i="1"/>
  <c r="F31" i="1"/>
  <c r="F30" i="1" s="1"/>
  <c r="G31" i="1"/>
  <c r="H31" i="1"/>
  <c r="H30" i="1" s="1"/>
  <c r="I31" i="1"/>
  <c r="J31" i="1"/>
  <c r="J30" i="1" s="1"/>
  <c r="L31" i="1"/>
  <c r="L30" i="1" s="1"/>
  <c r="K32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K36" i="1"/>
  <c r="D37" i="1"/>
  <c r="D33" i="1" s="1"/>
  <c r="E37" i="1"/>
  <c r="F37" i="1"/>
  <c r="F33" i="1" s="1"/>
  <c r="G37" i="1"/>
  <c r="H37" i="1"/>
  <c r="H33" i="1" s="1"/>
  <c r="I37" i="1"/>
  <c r="K37" i="1" s="1"/>
  <c r="J37" i="1"/>
  <c r="J33" i="1" s="1"/>
  <c r="L37" i="1"/>
  <c r="L33" i="1" s="1"/>
  <c r="K38" i="1"/>
  <c r="K39" i="1"/>
  <c r="D41" i="1"/>
  <c r="D40" i="1" s="1"/>
  <c r="E41" i="1"/>
  <c r="F41" i="1"/>
  <c r="F40" i="1" s="1"/>
  <c r="G41" i="1"/>
  <c r="H41" i="1"/>
  <c r="H40" i="1" s="1"/>
  <c r="I41" i="1"/>
  <c r="K41" i="1" s="1"/>
  <c r="J41" i="1"/>
  <c r="J40" i="1" s="1"/>
  <c r="L41" i="1"/>
  <c r="L40" i="1" s="1"/>
  <c r="K42" i="1"/>
  <c r="K43" i="1"/>
  <c r="D44" i="1"/>
  <c r="E44" i="1"/>
  <c r="E40" i="1" s="1"/>
  <c r="F44" i="1"/>
  <c r="G44" i="1"/>
  <c r="G40" i="1" s="1"/>
  <c r="H44" i="1"/>
  <c r="I44" i="1"/>
  <c r="I40" i="1" s="1"/>
  <c r="J44" i="1"/>
  <c r="K44" i="1"/>
  <c r="L44" i="1"/>
  <c r="K45" i="1"/>
  <c r="D47" i="1"/>
  <c r="D46" i="1" s="1"/>
  <c r="F47" i="1"/>
  <c r="F46" i="1" s="1"/>
  <c r="H47" i="1"/>
  <c r="H46" i="1" s="1"/>
  <c r="J47" i="1"/>
  <c r="J46" i="1" s="1"/>
  <c r="L47" i="1"/>
  <c r="L46" i="1" s="1"/>
  <c r="D48" i="1"/>
  <c r="E48" i="1"/>
  <c r="E47" i="1" s="1"/>
  <c r="E46" i="1" s="1"/>
  <c r="F48" i="1"/>
  <c r="G48" i="1"/>
  <c r="G47" i="1" s="1"/>
  <c r="G46" i="1" s="1"/>
  <c r="H48" i="1"/>
  <c r="I48" i="1"/>
  <c r="I47" i="1" s="1"/>
  <c r="J48" i="1"/>
  <c r="K48" i="1"/>
  <c r="L48" i="1"/>
  <c r="K49" i="1"/>
  <c r="K50" i="1"/>
  <c r="K51" i="1"/>
  <c r="K52" i="1"/>
  <c r="D53" i="1"/>
  <c r="E53" i="1"/>
  <c r="F53" i="1"/>
  <c r="G53" i="1"/>
  <c r="H53" i="1"/>
  <c r="I53" i="1"/>
  <c r="K53" i="1" s="1"/>
  <c r="J53" i="1"/>
  <c r="L53" i="1"/>
  <c r="K54" i="1"/>
  <c r="E56" i="1"/>
  <c r="E55" i="1" s="1"/>
  <c r="G56" i="1"/>
  <c r="G55" i="1" s="1"/>
  <c r="I56" i="1"/>
  <c r="I55" i="1" s="1"/>
  <c r="D57" i="1"/>
  <c r="D56" i="1" s="1"/>
  <c r="D55" i="1" s="1"/>
  <c r="E57" i="1"/>
  <c r="F57" i="1"/>
  <c r="F56" i="1" s="1"/>
  <c r="F55" i="1" s="1"/>
  <c r="G57" i="1"/>
  <c r="H57" i="1"/>
  <c r="H56" i="1" s="1"/>
  <c r="H55" i="1" s="1"/>
  <c r="I57" i="1"/>
  <c r="K57" i="1" s="1"/>
  <c r="J57" i="1"/>
  <c r="J56" i="1" s="1"/>
  <c r="L57" i="1"/>
  <c r="L56" i="1" s="1"/>
  <c r="L55" i="1" s="1"/>
  <c r="K58" i="1"/>
  <c r="K59" i="1"/>
  <c r="K60" i="1"/>
  <c r="K61" i="1"/>
  <c r="K62" i="1"/>
  <c r="I46" i="1" l="1"/>
  <c r="K46" i="1" s="1"/>
  <c r="K47" i="1"/>
  <c r="H22" i="1"/>
  <c r="H12" i="1" s="1"/>
  <c r="D22" i="1"/>
  <c r="G22" i="1"/>
  <c r="D12" i="1"/>
  <c r="L22" i="1"/>
  <c r="L12" i="1" s="1"/>
  <c r="F22" i="1"/>
  <c r="K23" i="1"/>
  <c r="E22" i="1"/>
  <c r="F12" i="1"/>
  <c r="G12" i="1"/>
  <c r="J55" i="1"/>
  <c r="K55" i="1" s="1"/>
  <c r="K56" i="1"/>
  <c r="J22" i="1"/>
  <c r="K40" i="1"/>
  <c r="E12" i="1"/>
  <c r="I33" i="1"/>
  <c r="K33" i="1" s="1"/>
  <c r="K31" i="1"/>
  <c r="K27" i="1"/>
  <c r="I13" i="1"/>
  <c r="I22" i="1" l="1"/>
  <c r="K22" i="1" s="1"/>
  <c r="K13" i="1"/>
  <c r="I12" i="1"/>
  <c r="J12" i="1"/>
  <c r="K12" i="1" l="1"/>
</calcChain>
</file>

<file path=xl/sharedStrings.xml><?xml version="1.0" encoding="utf-8"?>
<sst xmlns="http://schemas.openxmlformats.org/spreadsheetml/2006/main" count="179" uniqueCount="176">
  <si>
    <t>CENTRALIZAT</t>
  </si>
  <si>
    <t xml:space="preserve"> Anexa 13</t>
  </si>
  <si>
    <t>Cont de executie - Cheltuieli - Bugetul local</t>
  </si>
  <si>
    <t>Trimestrul: 4,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</si>
  <si>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</si>
  <si>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</si>
  <si>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</si>
  <si>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</si>
  <si>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</si>
  <si>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</si>
  <si>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</si>
  <si>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</si>
  <si>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</si>
  <si>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</si>
  <si>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</si>
  <si>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</si>
  <si>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</si>
  <si>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</si>
  <si>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</si>
  <si>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</si>
  <si>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</si>
  <si>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</si>
  <si>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</si>
  <si>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</si>
  <si>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</si>
  <si>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</si>
  <si>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</si>
  <si>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</si>
  <si>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</si>
  <si>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</si>
  <si>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</si>
  <si>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</si>
  <si>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</si>
  <si>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</si>
  <si>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</si>
  <si>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</si>
  <si>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</si>
  <si>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</si>
  <si>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</si>
  <si>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</si>
  <si>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</si>
  <si>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</si>
  <si>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</si>
  <si>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</si>
  <si>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</si>
  <si>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</si>
  <si>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</si>
  <si>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</si>
  <si>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</si>
  <si>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</si>
  <si>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</si>
  <si>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</si>
  <si>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</si>
  <si>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</si>
  <si>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</si>
  <si>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</si>
  <si>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</si>
  <si>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</si>
  <si>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</si>
  <si>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</si>
  <si>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</si>
  <si>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</si>
  <si>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</si>
  <si>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</si>
  <si>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</si>
  <si>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</si>
  <si>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</si>
  <si>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</si>
  <si>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</si>
  <si>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</si>
  <si>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</si>
  <si>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</si>
  <si>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</si>
  <si>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</si>
  <si>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</si>
  <si>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</si>
  <si>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</si>
  <si>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</si>
  <si>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</si>
  <si>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</si>
  <si>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</si>
  <si>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</si>
  <si>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</si>
  <si>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</si>
  <si>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</si>
  <si>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</si>
  <si>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</si>
  <si>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</si>
  <si>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</si>
  <si>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</si>
  <si>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</si>
  <si>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</si>
  <si>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</si>
  <si>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65</t>
  </si>
  <si>
    <t>Servicii recreative si sportive (cod 67.02.05.01 la 67.02.05.03)</t>
  </si>
  <si>
    <t>67.02.05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</si>
  <si>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</si>
  <si>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</si>
  <si>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</si>
  <si>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</si>
  <si>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</si>
  <si>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</si>
  <si>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</si>
  <si>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</si>
  <si>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</si>
  <si>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</si>
  <si>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</si>
  <si>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</si>
  <si>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</si>
  <si>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</si>
  <si>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</si>
  <si>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</si>
  <si>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</si>
  <si>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</si>
  <si>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</si>
  <si>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</si>
  <si>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</si>
  <si>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</si>
  <si>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</si>
  <si>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</si>
  <si>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</si>
  <si>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</si>
  <si>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</si>
  <si>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</si>
  <si>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</si>
  <si>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</si>
  <si>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</si>
  <si>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</si>
  <si>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</si>
  <si>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</si>
  <si>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</si>
  <si>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</si>
  <si>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</si>
  <si>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</si>
  <si>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</si>
  <si>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</si>
  <si>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</si>
  <si>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</si>
  <si>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</si>
  <si>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</si>
  <si>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</si>
  <si>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</si>
  <si>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</si>
  <si>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</si>
  <si>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</si>
  <si>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</si>
  <si>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</si>
  <si>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</si>
  <si>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</si>
  <si>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</si>
  <si>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</si>
  <si>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</si>
  <si>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</si>
  <si>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</si>
  <si>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</si>
  <si>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</si>
  <si>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</si>
  <si>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</si>
  <si>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</si>
  <si>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</si>
  <si>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</si>
  <si>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</si>
  <si>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138</t>
  </si>
  <si>
    <t xml:space="preserve">    Excedentul secţiunii de funcţionare</t>
  </si>
  <si>
    <t>98.02.96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</si>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</sst>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D13+D19+D22+D46+D55</f>
        <v>7524300</v>
      </c>
      <c r="E12" s="11">
        <f>E13+E19+E22+E46+E55</f>
        <v>2756140</v>
      </c>
      <c r="F12" s="11">
        <f>F13+F19+F22+F46+F55</f>
        <v>11893000</v>
      </c>
      <c r="G12" s="11">
        <f>G13+G19+G22+G46+G55</f>
        <v>7365500</v>
      </c>
      <c r="H12" s="11">
        <f>H13+H19+H22+H46+H55</f>
        <v>7365502</v>
      </c>
      <c r="I12" s="11">
        <f>I13+I19+I22+I46+I55</f>
        <v>7365502</v>
      </c>
      <c r="J12" s="11">
        <f>J13+J19+J22+J46+J55</f>
        <v>7252910</v>
      </c>
      <c r="K12" s="11">
        <f>I12-J12</f>
        <v>112592</v>
      </c>
      <c r="L12" s="11">
        <f>L13+L19+L22+L46+L55</f>
        <v>6441912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40000</v>
      </c>
      <c r="F13" s="11">
        <f>F14+F17</f>
        <v>1573700</v>
      </c>
      <c r="G13" s="11">
        <f>G14+G17</f>
        <v>1472247</v>
      </c>
      <c r="H13" s="11">
        <f>H14+H17</f>
        <v>1472247</v>
      </c>
      <c r="I13" s="11">
        <f>I14+I17</f>
        <v>1472247</v>
      </c>
      <c r="J13" s="11">
        <f>J14+J17</f>
        <v>1450703</v>
      </c>
      <c r="K13" s="11">
        <f>I13-J13</f>
        <v>21544</v>
      </c>
      <c r="L13" s="11">
        <f>L14+L17</f>
        <v>1491924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40000</v>
      </c>
      <c r="F14" s="11">
        <f>F15</f>
        <v>1563700</v>
      </c>
      <c r="G14" s="11">
        <f>G15</f>
        <v>1472247</v>
      </c>
      <c r="H14" s="11">
        <f>H15</f>
        <v>1472247</v>
      </c>
      <c r="I14" s="11">
        <f>I15</f>
        <v>1472247</v>
      </c>
      <c r="J14" s="11">
        <f>J15</f>
        <v>1450703</v>
      </c>
      <c r="K14" s="11">
        <f>I14-J14</f>
        <v>21544</v>
      </c>
      <c r="L14" s="11">
        <f>L15</f>
        <v>1491924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40000</v>
      </c>
      <c r="F15" s="11">
        <f>F16</f>
        <v>1563700</v>
      </c>
      <c r="G15" s="11">
        <f>G16</f>
        <v>1472247</v>
      </c>
      <c r="H15" s="11">
        <f>H16</f>
        <v>1472247</v>
      </c>
      <c r="I15" s="11">
        <f>I16</f>
        <v>1472247</v>
      </c>
      <c r="J15" s="11">
        <f>J16</f>
        <v>1450703</v>
      </c>
      <c r="K15" s="11">
        <f>I15-J15</f>
        <v>21544</v>
      </c>
      <c r="L15" s="11">
        <f>L16</f>
        <v>1491924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40000</v>
      </c>
      <c r="F16" s="11">
        <v>1563700</v>
      </c>
      <c r="G16" s="11">
        <v>1472247</v>
      </c>
      <c r="H16" s="11">
        <v>1472247</v>
      </c>
      <c r="I16" s="11">
        <v>1472247</v>
      </c>
      <c r="J16" s="11">
        <v>1450703</v>
      </c>
      <c r="K16" s="11">
        <f>I16-J16</f>
        <v>21544</v>
      </c>
      <c r="L16" s="11">
        <v>1491924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15000</v>
      </c>
      <c r="G19" s="11">
        <f>+G20</f>
        <v>12200</v>
      </c>
      <c r="H19" s="11">
        <f>+H20</f>
        <v>12200</v>
      </c>
      <c r="I19" s="11">
        <f>+I20</f>
        <v>12200</v>
      </c>
      <c r="J19" s="11">
        <f>+J20</f>
        <v>12198</v>
      </c>
      <c r="K19" s="11">
        <f>I19-J19</f>
        <v>2</v>
      </c>
      <c r="L19" s="11">
        <f>+L20</f>
        <v>75399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15000</v>
      </c>
      <c r="G20" s="11">
        <f>+G21</f>
        <v>12200</v>
      </c>
      <c r="H20" s="11">
        <f>+H21</f>
        <v>12200</v>
      </c>
      <c r="I20" s="11">
        <f>+I21</f>
        <v>12200</v>
      </c>
      <c r="J20" s="11">
        <f>+J21</f>
        <v>12198</v>
      </c>
      <c r="K20" s="11">
        <f>I20-J20</f>
        <v>2</v>
      </c>
      <c r="L20" s="11">
        <f>+L21</f>
        <v>75399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15000</v>
      </c>
      <c r="G21" s="11">
        <v>12200</v>
      </c>
      <c r="H21" s="11">
        <v>12200</v>
      </c>
      <c r="I21" s="11">
        <v>12200</v>
      </c>
      <c r="J21" s="11">
        <v>12198</v>
      </c>
      <c r="K21" s="11">
        <f>I21-J21</f>
        <v>2</v>
      </c>
      <c r="L21" s="11">
        <v>75399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D23+D30+D33+D40</f>
        <v>3646700</v>
      </c>
      <c r="E22" s="11">
        <f>E23+E30+E33+E40</f>
        <v>1731840</v>
      </c>
      <c r="F22" s="11">
        <f>F23+F30+F33+F40</f>
        <v>5693700</v>
      </c>
      <c r="G22" s="11">
        <f>G23+G30+G33+G40</f>
        <v>3566647</v>
      </c>
      <c r="H22" s="11">
        <f>H23+H30+H33+H40</f>
        <v>3566648</v>
      </c>
      <c r="I22" s="11">
        <f>I23+I30+I33+I40</f>
        <v>3566648</v>
      </c>
      <c r="J22" s="11">
        <f>J23+J30+J33+J40</f>
        <v>3484703</v>
      </c>
      <c r="K22" s="11">
        <f>I22-J22</f>
        <v>81945</v>
      </c>
      <c r="L22" s="11">
        <f>L23+L30+L33+L40</f>
        <v>2336179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3307700</v>
      </c>
      <c r="E23" s="11">
        <f>E24+E27+E29</f>
        <v>1394590</v>
      </c>
      <c r="F23" s="11">
        <f>F24+F27+F29</f>
        <v>3709700</v>
      </c>
      <c r="G23" s="11">
        <f>G24+G27+G29</f>
        <v>1820785</v>
      </c>
      <c r="H23" s="11">
        <f>H24+H27+H29</f>
        <v>1820786</v>
      </c>
      <c r="I23" s="11">
        <f>I24+I27+I29</f>
        <v>1820786</v>
      </c>
      <c r="J23" s="11">
        <f>J24+J27+J29</f>
        <v>1748041</v>
      </c>
      <c r="K23" s="11">
        <f>I23-J23</f>
        <v>72745</v>
      </c>
      <c r="L23" s="11">
        <f>L24+L27+L29</f>
        <v>595910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2393500</v>
      </c>
      <c r="E24" s="11">
        <f>E25+E26</f>
        <v>855000</v>
      </c>
      <c r="F24" s="11">
        <f>F25+F26</f>
        <v>2393500</v>
      </c>
      <c r="G24" s="11">
        <f>G25+G26</f>
        <v>855000</v>
      </c>
      <c r="H24" s="11">
        <f>H25+H26</f>
        <v>855000</v>
      </c>
      <c r="I24" s="11">
        <f>I25+I26</f>
        <v>855000</v>
      </c>
      <c r="J24" s="11">
        <f>J25+J26</f>
        <v>854983</v>
      </c>
      <c r="K24" s="11">
        <f>I24-J24</f>
        <v>17</v>
      </c>
      <c r="L24" s="11">
        <f>L25+L26</f>
        <v>4363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2393500</v>
      </c>
      <c r="E25" s="11">
        <v>855000</v>
      </c>
      <c r="F25" s="11">
        <v>2393500</v>
      </c>
      <c r="G25" s="11">
        <v>855000</v>
      </c>
      <c r="H25" s="11">
        <v>855000</v>
      </c>
      <c r="I25" s="11">
        <v>855000</v>
      </c>
      <c r="J25" s="11">
        <v>854983</v>
      </c>
      <c r="K25" s="11">
        <f>I25-J25</f>
        <v>17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4363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914200</v>
      </c>
      <c r="E27" s="11">
        <f>E28</f>
        <v>539590</v>
      </c>
      <c r="F27" s="11">
        <f>F28</f>
        <v>1315200</v>
      </c>
      <c r="G27" s="11">
        <f>G28</f>
        <v>965185</v>
      </c>
      <c r="H27" s="11">
        <f>H28</f>
        <v>965186</v>
      </c>
      <c r="I27" s="11">
        <f>I28</f>
        <v>965186</v>
      </c>
      <c r="J27" s="11">
        <f>J28</f>
        <v>892458</v>
      </c>
      <c r="K27" s="11">
        <f>I27-J27</f>
        <v>72728</v>
      </c>
      <c r="L27" s="11">
        <f>L28</f>
        <v>590947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914200</v>
      </c>
      <c r="E28" s="11">
        <v>539590</v>
      </c>
      <c r="F28" s="11">
        <v>1315200</v>
      </c>
      <c r="G28" s="11">
        <v>965185</v>
      </c>
      <c r="H28" s="11">
        <v>965186</v>
      </c>
      <c r="I28" s="11">
        <v>965186</v>
      </c>
      <c r="J28" s="11">
        <v>892458</v>
      </c>
      <c r="K28" s="11">
        <f>I28-J28</f>
        <v>72728</v>
      </c>
      <c r="L28" s="11">
        <v>590947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1000</v>
      </c>
      <c r="G29" s="11">
        <v>600</v>
      </c>
      <c r="H29" s="11">
        <v>600</v>
      </c>
      <c r="I29" s="11">
        <v>600</v>
      </c>
      <c r="J29" s="11">
        <v>600</v>
      </c>
      <c r="K29" s="11">
        <f>I29-J29</f>
        <v>0</v>
      </c>
      <c r="L29" s="11">
        <v>600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910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910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910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D34+D37+D39</f>
        <v>339000</v>
      </c>
      <c r="E33" s="11">
        <f>E34+E37+E39</f>
        <v>337250</v>
      </c>
      <c r="F33" s="11">
        <f>F34+F37+F39</f>
        <v>429000</v>
      </c>
      <c r="G33" s="11">
        <f>G34+G37+G39</f>
        <v>455020</v>
      </c>
      <c r="H33" s="11">
        <f>H34+H37+H39</f>
        <v>455020</v>
      </c>
      <c r="I33" s="11">
        <f>I34+I37+I39</f>
        <v>455020</v>
      </c>
      <c r="J33" s="11">
        <f>J34+J37+J39</f>
        <v>445884</v>
      </c>
      <c r="K33" s="11">
        <f>I33-J33</f>
        <v>9136</v>
      </c>
      <c r="L33" s="11">
        <f>L34+L37+L39</f>
        <v>448416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D35+D36</f>
        <v>0</v>
      </c>
      <c r="E34" s="11">
        <f>E35+E36</f>
        <v>0</v>
      </c>
      <c r="F34" s="11">
        <f>F35+F36</f>
        <v>60000</v>
      </c>
      <c r="G34" s="11">
        <f>G35+G36</f>
        <v>57770</v>
      </c>
      <c r="H34" s="11">
        <f>H35+H36</f>
        <v>57770</v>
      </c>
      <c r="I34" s="11">
        <f>I35+I36</f>
        <v>57770</v>
      </c>
      <c r="J34" s="11">
        <f>J35+J36</f>
        <v>57770</v>
      </c>
      <c r="K34" s="11">
        <f>I34-J34</f>
        <v>0</v>
      </c>
      <c r="L34" s="11">
        <f>L35+L36</f>
        <v>63027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60000</v>
      </c>
      <c r="G35" s="11">
        <v>57770</v>
      </c>
      <c r="H35" s="11">
        <v>57770</v>
      </c>
      <c r="I35" s="11">
        <v>57770</v>
      </c>
      <c r="J35" s="11">
        <v>57770</v>
      </c>
      <c r="K35" s="11">
        <f>I35-J35</f>
        <v>0</v>
      </c>
      <c r="L35" s="11">
        <v>57771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5256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+D38</f>
        <v>0</v>
      </c>
      <c r="E37" s="11">
        <f>+E38</f>
        <v>0</v>
      </c>
      <c r="F37" s="11">
        <f>+F38</f>
        <v>0</v>
      </c>
      <c r="G37" s="11">
        <f>+G38</f>
        <v>0</v>
      </c>
      <c r="H37" s="11">
        <f>+H38</f>
        <v>0</v>
      </c>
      <c r="I37" s="11">
        <f>+I38</f>
        <v>0</v>
      </c>
      <c r="J37" s="11">
        <f>+J38</f>
        <v>0</v>
      </c>
      <c r="K37" s="11">
        <f>I37-J37</f>
        <v>0</v>
      </c>
      <c r="L37" s="11">
        <f>+L38</f>
        <v>198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198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339000</v>
      </c>
      <c r="E39" s="11">
        <v>337250</v>
      </c>
      <c r="F39" s="11">
        <v>369000</v>
      </c>
      <c r="G39" s="11">
        <v>397250</v>
      </c>
      <c r="H39" s="11">
        <v>397250</v>
      </c>
      <c r="I39" s="11">
        <v>397250</v>
      </c>
      <c r="J39" s="11">
        <v>388114</v>
      </c>
      <c r="K39" s="11">
        <f>I39-J39</f>
        <v>9136</v>
      </c>
      <c r="L39" s="11">
        <v>385191</v>
      </c>
    </row>
    <row r="40" spans="1:12" s="6" customFormat="1" ht="33" x14ac:dyDescent="0.25">
      <c r="A40" s="10" t="s">
        <v>102</v>
      </c>
      <c r="B40" s="10" t="s">
        <v>103</v>
      </c>
      <c r="C40" s="10" t="s">
        <v>104</v>
      </c>
      <c r="D40" s="11">
        <f>+D41+D43+D44</f>
        <v>0</v>
      </c>
      <c r="E40" s="11">
        <f>+E41+E43+E44</f>
        <v>0</v>
      </c>
      <c r="F40" s="11">
        <f>+F41+F43+F44</f>
        <v>1555000</v>
      </c>
      <c r="G40" s="11">
        <f>+G41+G43+G44</f>
        <v>1290842</v>
      </c>
      <c r="H40" s="11">
        <f>+H41+H43+H44</f>
        <v>1290842</v>
      </c>
      <c r="I40" s="11">
        <f>+I41+I43+I44</f>
        <v>1290842</v>
      </c>
      <c r="J40" s="11">
        <f>+J41+J43+J44</f>
        <v>1290778</v>
      </c>
      <c r="K40" s="11">
        <f>I40-J40</f>
        <v>64</v>
      </c>
      <c r="L40" s="11">
        <f>+L41+L43+L44</f>
        <v>1290943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1255000</v>
      </c>
      <c r="G41" s="11">
        <f>G42</f>
        <v>844142</v>
      </c>
      <c r="H41" s="11">
        <f>H42</f>
        <v>844142</v>
      </c>
      <c r="I41" s="11">
        <f>I42</f>
        <v>844142</v>
      </c>
      <c r="J41" s="11">
        <f>J42</f>
        <v>844142</v>
      </c>
      <c r="K41" s="11">
        <f>I41-J41</f>
        <v>0</v>
      </c>
      <c r="L41" s="11">
        <f>L42</f>
        <v>844196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1255000</v>
      </c>
      <c r="G42" s="11">
        <v>844142</v>
      </c>
      <c r="H42" s="11">
        <v>844142</v>
      </c>
      <c r="I42" s="11">
        <v>844142</v>
      </c>
      <c r="J42" s="11">
        <v>844142</v>
      </c>
      <c r="K42" s="11">
        <f>I42-J42</f>
        <v>0</v>
      </c>
      <c r="L42" s="11">
        <v>844196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f>I43-J43</f>
        <v>0</v>
      </c>
      <c r="L43" s="11">
        <v>111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300000</v>
      </c>
      <c r="G44" s="11">
        <f>G45</f>
        <v>446700</v>
      </c>
      <c r="H44" s="11">
        <f>H45</f>
        <v>446700</v>
      </c>
      <c r="I44" s="11">
        <f>I45</f>
        <v>446700</v>
      </c>
      <c r="J44" s="11">
        <f>J45</f>
        <v>446636</v>
      </c>
      <c r="K44" s="11">
        <f>I44-J44</f>
        <v>64</v>
      </c>
      <c r="L44" s="11">
        <f>L45</f>
        <v>446636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300000</v>
      </c>
      <c r="G45" s="11">
        <v>446700</v>
      </c>
      <c r="H45" s="11">
        <v>446700</v>
      </c>
      <c r="I45" s="11">
        <v>446700</v>
      </c>
      <c r="J45" s="11">
        <v>446636</v>
      </c>
      <c r="K45" s="11">
        <f>I45-J45</f>
        <v>64</v>
      </c>
      <c r="L45" s="11">
        <v>446636</v>
      </c>
    </row>
    <row r="46" spans="1:12" s="6" customFormat="1" ht="33" x14ac:dyDescent="0.25">
      <c r="A46" s="10" t="s">
        <v>120</v>
      </c>
      <c r="B46" s="10" t="s">
        <v>121</v>
      </c>
      <c r="C46" s="10" t="s">
        <v>122</v>
      </c>
      <c r="D46" s="11">
        <f>D47+D53</f>
        <v>2936100</v>
      </c>
      <c r="E46" s="11">
        <f>E47+E53</f>
        <v>954300</v>
      </c>
      <c r="F46" s="11">
        <f>F47+F53</f>
        <v>3306100</v>
      </c>
      <c r="G46" s="11">
        <f>G47+G53</f>
        <v>1309834</v>
      </c>
      <c r="H46" s="11">
        <f>H47+H53</f>
        <v>1309834</v>
      </c>
      <c r="I46" s="11">
        <f>I47+I53</f>
        <v>1309834</v>
      </c>
      <c r="J46" s="11">
        <f>J47+J53</f>
        <v>1301697</v>
      </c>
      <c r="K46" s="11">
        <f>I46-J46</f>
        <v>8137</v>
      </c>
      <c r="L46" s="11">
        <f>L47+L53</f>
        <v>1339263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+D48+D50+D51+D52</f>
        <v>2936100</v>
      </c>
      <c r="E47" s="11">
        <f>+E48+E50+E51+E52</f>
        <v>954300</v>
      </c>
      <c r="F47" s="11">
        <f>+F48+F50+F51+F52</f>
        <v>3176100</v>
      </c>
      <c r="G47" s="11">
        <f>+G48+G50+G51+G52</f>
        <v>1173469</v>
      </c>
      <c r="H47" s="11">
        <f>+H48+H50+H51+H52</f>
        <v>1173469</v>
      </c>
      <c r="I47" s="11">
        <f>+I48+I50+I51+I52</f>
        <v>1173469</v>
      </c>
      <c r="J47" s="11">
        <f>+J48+J50+J51+J52</f>
        <v>1165333</v>
      </c>
      <c r="K47" s="11">
        <f>I47-J47</f>
        <v>8136</v>
      </c>
      <c r="L47" s="11">
        <f>+L48+L50+L51+L52</f>
        <v>1202899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1967700</v>
      </c>
      <c r="E48" s="11">
        <f>E49</f>
        <v>310000</v>
      </c>
      <c r="F48" s="11">
        <f>F49</f>
        <v>2067700</v>
      </c>
      <c r="G48" s="11">
        <f>G49</f>
        <v>420660</v>
      </c>
      <c r="H48" s="11">
        <f>H49</f>
        <v>420660</v>
      </c>
      <c r="I48" s="11">
        <f>I49</f>
        <v>420660</v>
      </c>
      <c r="J48" s="11">
        <f>J49</f>
        <v>414018</v>
      </c>
      <c r="K48" s="11">
        <f>I48-J48</f>
        <v>6642</v>
      </c>
      <c r="L48" s="11">
        <f>L49</f>
        <v>406257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1967700</v>
      </c>
      <c r="E49" s="11">
        <v>310000</v>
      </c>
      <c r="F49" s="11">
        <v>2067700</v>
      </c>
      <c r="G49" s="11">
        <v>420660</v>
      </c>
      <c r="H49" s="11">
        <v>420660</v>
      </c>
      <c r="I49" s="11">
        <v>420660</v>
      </c>
      <c r="J49" s="11">
        <v>414018</v>
      </c>
      <c r="K49" s="11">
        <f>I49-J49</f>
        <v>6642</v>
      </c>
      <c r="L49" s="11">
        <v>406257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547400</v>
      </c>
      <c r="E50" s="11">
        <v>539300</v>
      </c>
      <c r="F50" s="11">
        <v>677400</v>
      </c>
      <c r="G50" s="11">
        <v>637809</v>
      </c>
      <c r="H50" s="11">
        <v>637809</v>
      </c>
      <c r="I50" s="11">
        <v>637809</v>
      </c>
      <c r="J50" s="11">
        <v>637622</v>
      </c>
      <c r="K50" s="11">
        <f>I50-J50</f>
        <v>187</v>
      </c>
      <c r="L50" s="11">
        <v>673194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14000</v>
      </c>
      <c r="F51" s="11">
        <v>0</v>
      </c>
      <c r="G51" s="11">
        <v>14000</v>
      </c>
      <c r="H51" s="11">
        <v>14000</v>
      </c>
      <c r="I51" s="11">
        <v>14000</v>
      </c>
      <c r="J51" s="11">
        <v>13300</v>
      </c>
      <c r="K51" s="11">
        <f>I51-J51</f>
        <v>700</v>
      </c>
      <c r="L51" s="11">
        <v>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v>421000</v>
      </c>
      <c r="E52" s="11">
        <v>91000</v>
      </c>
      <c r="F52" s="11">
        <v>431000</v>
      </c>
      <c r="G52" s="11">
        <v>101000</v>
      </c>
      <c r="H52" s="11">
        <v>101000</v>
      </c>
      <c r="I52" s="11">
        <v>101000</v>
      </c>
      <c r="J52" s="11">
        <v>100393</v>
      </c>
      <c r="K52" s="11">
        <f>I52-J52</f>
        <v>607</v>
      </c>
      <c r="L52" s="11">
        <v>123448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0</v>
      </c>
      <c r="E53" s="11">
        <f>+E54</f>
        <v>0</v>
      </c>
      <c r="F53" s="11">
        <f>+F54</f>
        <v>130000</v>
      </c>
      <c r="G53" s="11">
        <f>+G54</f>
        <v>136365</v>
      </c>
      <c r="H53" s="11">
        <f>+H54</f>
        <v>136365</v>
      </c>
      <c r="I53" s="11">
        <f>+I54</f>
        <v>136365</v>
      </c>
      <c r="J53" s="11">
        <f>+J54</f>
        <v>136364</v>
      </c>
      <c r="K53" s="11">
        <f>I53-J53</f>
        <v>1</v>
      </c>
      <c r="L53" s="11">
        <f>+L54</f>
        <v>136364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130000</v>
      </c>
      <c r="G54" s="11">
        <v>136365</v>
      </c>
      <c r="H54" s="11">
        <v>136365</v>
      </c>
      <c r="I54" s="11">
        <v>136365</v>
      </c>
      <c r="J54" s="11">
        <v>136364</v>
      </c>
      <c r="K54" s="11">
        <f>I54-J54</f>
        <v>1</v>
      </c>
      <c r="L54" s="11">
        <v>136364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941500</v>
      </c>
      <c r="E55" s="11">
        <f>+E56</f>
        <v>30000</v>
      </c>
      <c r="F55" s="11">
        <f>+F56</f>
        <v>1304500</v>
      </c>
      <c r="G55" s="11">
        <f>+G56</f>
        <v>1004572</v>
      </c>
      <c r="H55" s="11">
        <f>+H56</f>
        <v>1004573</v>
      </c>
      <c r="I55" s="11">
        <f>+I56</f>
        <v>1004573</v>
      </c>
      <c r="J55" s="11">
        <f>+J56</f>
        <v>1003609</v>
      </c>
      <c r="K55" s="11">
        <f>I55-J55</f>
        <v>964</v>
      </c>
      <c r="L55" s="11">
        <f>+L56</f>
        <v>1199147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941500</v>
      </c>
      <c r="E56" s="11">
        <f>E57</f>
        <v>30000</v>
      </c>
      <c r="F56" s="11">
        <f>F57</f>
        <v>1304500</v>
      </c>
      <c r="G56" s="11">
        <f>G57</f>
        <v>1004572</v>
      </c>
      <c r="H56" s="11">
        <f>H57</f>
        <v>1004573</v>
      </c>
      <c r="I56" s="11">
        <f>I57</f>
        <v>1004573</v>
      </c>
      <c r="J56" s="11">
        <f>J57</f>
        <v>1003609</v>
      </c>
      <c r="K56" s="11">
        <f>I56-J56</f>
        <v>964</v>
      </c>
      <c r="L56" s="11">
        <f>L57</f>
        <v>1199147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941500</v>
      </c>
      <c r="E57" s="11">
        <f>E58</f>
        <v>30000</v>
      </c>
      <c r="F57" s="11">
        <f>F58</f>
        <v>1304500</v>
      </c>
      <c r="G57" s="11">
        <f>G58</f>
        <v>1004572</v>
      </c>
      <c r="H57" s="11">
        <f>H58</f>
        <v>1004573</v>
      </c>
      <c r="I57" s="11">
        <f>I58</f>
        <v>1004573</v>
      </c>
      <c r="J57" s="11">
        <f>J58</f>
        <v>1003609</v>
      </c>
      <c r="K57" s="11">
        <f>I57-J57</f>
        <v>964</v>
      </c>
      <c r="L57" s="11">
        <f>L58</f>
        <v>1199147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941500</v>
      </c>
      <c r="E58" s="11">
        <v>30000</v>
      </c>
      <c r="F58" s="11">
        <v>1304500</v>
      </c>
      <c r="G58" s="11">
        <v>1004572</v>
      </c>
      <c r="H58" s="11">
        <v>1004573</v>
      </c>
      <c r="I58" s="11">
        <v>1004573</v>
      </c>
      <c r="J58" s="11">
        <v>1003609</v>
      </c>
      <c r="K58" s="11">
        <f>I58-J58</f>
        <v>964</v>
      </c>
      <c r="L58" s="11">
        <v>1199147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-393586</v>
      </c>
      <c r="K59" s="11">
        <f>I59-J59</f>
        <v>393586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113896</v>
      </c>
      <c r="K60" s="11">
        <f>I60-J60</f>
        <v>-113896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-393586</v>
      </c>
      <c r="K61" s="11">
        <f>I61-J61</f>
        <v>393586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-507482</v>
      </c>
      <c r="K62" s="11">
        <f>I62-J62</f>
        <v>507482</v>
      </c>
      <c r="L62" s="11"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25">
      <c r="A64" s="13" t="s">
        <v>171</v>
      </c>
      <c r="B64" s="13"/>
      <c r="C64" s="13"/>
      <c r="D64" s="13"/>
      <c r="E64" s="13" t="s">
        <v>173</v>
      </c>
      <c r="F64" s="13"/>
      <c r="G64" s="13"/>
      <c r="H64" s="13"/>
      <c r="I64" s="13" t="s">
        <v>174</v>
      </c>
      <c r="J64" s="13"/>
      <c r="K64" s="13"/>
      <c r="L64" s="13"/>
    </row>
    <row r="65" spans="1:12" x14ac:dyDescent="0.25">
      <c r="A65" s="3" t="s">
        <v>172</v>
      </c>
      <c r="B65" s="3"/>
      <c r="C65" s="3"/>
      <c r="D65" s="3"/>
      <c r="E65" s="3" t="s">
        <v>173</v>
      </c>
      <c r="F65" s="3"/>
      <c r="G65" s="3"/>
      <c r="H65" s="3"/>
      <c r="I65" s="3" t="s">
        <v>175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4">
    <mergeCell ref="K6:K10"/>
    <mergeCell ref="L6:L10"/>
    <mergeCell ref="A64:D64"/>
    <mergeCell ref="A65:D65"/>
    <mergeCell ref="E64:H64"/>
    <mergeCell ref="E65:H65"/>
    <mergeCell ref="I64:L64"/>
    <mergeCell ref="I65:L6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2023-02-09T08:50:40Z</dcterms:created>
  <dcterms:modified xsi:type="dcterms:W3CDTF">2023-02-09T08:50:45Z</dcterms:modified>
</cp:coreProperties>
</file>