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G24" i="3"/>
  <c r="F24" i="3" s="1"/>
  <c r="K24" i="3" s="1"/>
  <c r="H24" i="3"/>
  <c r="I24" i="3"/>
  <c r="J24" i="3"/>
  <c r="F25" i="3"/>
  <c r="K25" i="3"/>
  <c r="G15" i="2"/>
  <c r="G14" i="2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E50" i="2"/>
  <c r="G50" i="2"/>
  <c r="F50" i="2" s="1"/>
  <c r="K50" i="2" s="1"/>
  <c r="H50" i="2"/>
  <c r="I50" i="2"/>
  <c r="J50" i="2"/>
  <c r="F51" i="2"/>
  <c r="K51" i="2"/>
  <c r="F52" i="2"/>
  <c r="K52" i="2"/>
  <c r="F53" i="2"/>
  <c r="K53" i="2"/>
  <c r="D55" i="2"/>
  <c r="D54" i="2" s="1"/>
  <c r="E55" i="2"/>
  <c r="E54" i="2" s="1"/>
  <c r="G55" i="2"/>
  <c r="G54" i="2" s="1"/>
  <c r="F54" i="2" s="1"/>
  <c r="K54" i="2" s="1"/>
  <c r="H55" i="2"/>
  <c r="H54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F33" i="1"/>
  <c r="K33" i="1" s="1"/>
  <c r="G33" i="1"/>
  <c r="H33" i="1"/>
  <c r="I33" i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F43" i="1"/>
  <c r="K43" i="1" s="1"/>
  <c r="G43" i="1"/>
  <c r="G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F51" i="1"/>
  <c r="K51" i="1" s="1"/>
  <c r="G51" i="1"/>
  <c r="H51" i="1"/>
  <c r="H50" i="1" s="1"/>
  <c r="I51" i="1"/>
  <c r="I50" i="1" s="1"/>
  <c r="J51" i="1"/>
  <c r="F52" i="1"/>
  <c r="K52" i="1"/>
  <c r="F53" i="1"/>
  <c r="K53" i="1" s="1"/>
  <c r="F54" i="1"/>
  <c r="K54" i="1"/>
  <c r="D56" i="1"/>
  <c r="D55" i="1" s="1"/>
  <c r="E56" i="1"/>
  <c r="E55" i="1" s="1"/>
  <c r="G56" i="1"/>
  <c r="G55" i="1" s="1"/>
  <c r="F55" i="1" s="1"/>
  <c r="H56" i="1"/>
  <c r="H55" i="1" s="1"/>
  <c r="I56" i="1"/>
  <c r="I55" i="1" s="1"/>
  <c r="J56" i="1"/>
  <c r="J55" i="1" s="1"/>
  <c r="F57" i="1"/>
  <c r="K57" i="1" s="1"/>
  <c r="D58" i="1"/>
  <c r="E58" i="1"/>
  <c r="F58" i="1"/>
  <c r="K58" i="1" s="1"/>
  <c r="G58" i="1"/>
  <c r="H58" i="1"/>
  <c r="I58" i="1"/>
  <c r="J58" i="1"/>
  <c r="F59" i="1"/>
  <c r="K59" i="1"/>
  <c r="F60" i="1"/>
  <c r="K60" i="1" s="1"/>
  <c r="F61" i="1"/>
  <c r="K61" i="1"/>
  <c r="F62" i="1"/>
  <c r="K62" i="1" s="1"/>
  <c r="D64" i="1"/>
  <c r="D63" i="1" s="1"/>
  <c r="E64" i="1"/>
  <c r="E63" i="1" s="1"/>
  <c r="F64" i="1"/>
  <c r="K64" i="1" s="1"/>
  <c r="G64" i="1"/>
  <c r="G63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D71" i="1"/>
  <c r="E71" i="1"/>
  <c r="G71" i="1"/>
  <c r="F71" i="1" s="1"/>
  <c r="K71" i="1" s="1"/>
  <c r="H71" i="1"/>
  <c r="I71" i="1"/>
  <c r="J71" i="1"/>
  <c r="F72" i="1"/>
  <c r="K72" i="1" s="1"/>
  <c r="H11" i="3" l="1"/>
  <c r="F14" i="3"/>
  <c r="K14" i="3" s="1"/>
  <c r="G13" i="3"/>
  <c r="J11" i="3"/>
  <c r="E11" i="3"/>
  <c r="I11" i="3"/>
  <c r="D11" i="3"/>
  <c r="G21" i="3"/>
  <c r="F15" i="3"/>
  <c r="K15" i="3" s="1"/>
  <c r="G17" i="3"/>
  <c r="F17" i="3" s="1"/>
  <c r="K17" i="3" s="1"/>
  <c r="I49" i="2"/>
  <c r="D49" i="2"/>
  <c r="D44" i="2" s="1"/>
  <c r="I44" i="2"/>
  <c r="I31" i="2"/>
  <c r="D31" i="2"/>
  <c r="D13" i="2" s="1"/>
  <c r="G62" i="2"/>
  <c r="F62" i="2" s="1"/>
  <c r="K62" i="2" s="1"/>
  <c r="F63" i="2"/>
  <c r="K63" i="2" s="1"/>
  <c r="H49" i="2"/>
  <c r="H44" i="2"/>
  <c r="H31" i="2"/>
  <c r="H13" i="2" s="1"/>
  <c r="H12" i="2" s="1"/>
  <c r="H11" i="2" s="1"/>
  <c r="G45" i="2"/>
  <c r="F46" i="2"/>
  <c r="K46" i="2" s="1"/>
  <c r="I13" i="2"/>
  <c r="J49" i="2"/>
  <c r="J44" i="2" s="1"/>
  <c r="E49" i="2"/>
  <c r="E44" i="2" s="1"/>
  <c r="J31" i="2"/>
  <c r="J13" i="2" s="1"/>
  <c r="J12" i="2" s="1"/>
  <c r="J11" i="2" s="1"/>
  <c r="E31" i="2"/>
  <c r="E13" i="2" s="1"/>
  <c r="F14" i="2"/>
  <c r="K14" i="2" s="1"/>
  <c r="G36" i="2"/>
  <c r="F36" i="2" s="1"/>
  <c r="K36" i="2" s="1"/>
  <c r="F64" i="2"/>
  <c r="K64" i="2" s="1"/>
  <c r="F55" i="2"/>
  <c r="K55" i="2" s="1"/>
  <c r="F47" i="2"/>
  <c r="K47" i="2" s="1"/>
  <c r="F15" i="2"/>
  <c r="K15" i="2" s="1"/>
  <c r="G49" i="2"/>
  <c r="F49" i="2" s="1"/>
  <c r="K49" i="2" s="1"/>
  <c r="G41" i="2"/>
  <c r="F41" i="2" s="1"/>
  <c r="K41" i="2" s="1"/>
  <c r="G22" i="2"/>
  <c r="K55" i="1"/>
  <c r="J50" i="1"/>
  <c r="J45" i="1"/>
  <c r="H32" i="1"/>
  <c r="D32" i="1"/>
  <c r="F23" i="1"/>
  <c r="K23" i="1" s="1"/>
  <c r="G22" i="1"/>
  <c r="F22" i="1" s="1"/>
  <c r="K22" i="1" s="1"/>
  <c r="H14" i="1"/>
  <c r="H13" i="1" s="1"/>
  <c r="E50" i="1"/>
  <c r="E45" i="1" s="1"/>
  <c r="I45" i="1"/>
  <c r="G32" i="1"/>
  <c r="F32" i="1" s="1"/>
  <c r="K32" i="1" s="1"/>
  <c r="G15" i="1"/>
  <c r="F16" i="1"/>
  <c r="K16" i="1" s="1"/>
  <c r="H45" i="1"/>
  <c r="F37" i="1"/>
  <c r="K37" i="1" s="1"/>
  <c r="J14" i="1"/>
  <c r="D50" i="1"/>
  <c r="D45" i="1" s="1"/>
  <c r="F63" i="1"/>
  <c r="K63" i="1" s="1"/>
  <c r="G50" i="1"/>
  <c r="F50" i="1" s="1"/>
  <c r="K50" i="1" s="1"/>
  <c r="G46" i="1"/>
  <c r="F47" i="1"/>
  <c r="K47" i="1" s="1"/>
  <c r="F42" i="1"/>
  <c r="K42" i="1" s="1"/>
  <c r="I32" i="1"/>
  <c r="I14" i="1" s="1"/>
  <c r="I13" i="1" s="1"/>
  <c r="E32" i="1"/>
  <c r="E14" i="1" s="1"/>
  <c r="E13" i="1" s="1"/>
  <c r="D14" i="1"/>
  <c r="G67" i="1"/>
  <c r="F56" i="1"/>
  <c r="K56" i="1" s="1"/>
  <c r="F48" i="1"/>
  <c r="K48" i="1" s="1"/>
  <c r="F38" i="1"/>
  <c r="K38" i="1" s="1"/>
  <c r="F17" i="1"/>
  <c r="K17" i="1" s="1"/>
  <c r="F21" i="3" l="1"/>
  <c r="K21" i="3" s="1"/>
  <c r="G20" i="3"/>
  <c r="F20" i="3" s="1"/>
  <c r="K20" i="3" s="1"/>
  <c r="G12" i="3"/>
  <c r="F13" i="3"/>
  <c r="K13" i="3" s="1"/>
  <c r="E12" i="2"/>
  <c r="E11" i="2" s="1"/>
  <c r="D12" i="2"/>
  <c r="D11" i="2" s="1"/>
  <c r="F22" i="2"/>
  <c r="K22" i="2" s="1"/>
  <c r="G21" i="2"/>
  <c r="I12" i="2"/>
  <c r="I11" i="2" s="1"/>
  <c r="G31" i="2"/>
  <c r="F31" i="2" s="1"/>
  <c r="K31" i="2" s="1"/>
  <c r="G44" i="2"/>
  <c r="F44" i="2" s="1"/>
  <c r="K44" i="2" s="1"/>
  <c r="F45" i="2"/>
  <c r="K45" i="2" s="1"/>
  <c r="E11" i="1"/>
  <c r="E12" i="1"/>
  <c r="I11" i="1"/>
  <c r="I12" i="1"/>
  <c r="H11" i="1"/>
  <c r="H12" i="1"/>
  <c r="D13" i="1"/>
  <c r="G45" i="1"/>
  <c r="F45" i="1" s="1"/>
  <c r="K45" i="1" s="1"/>
  <c r="F46" i="1"/>
  <c r="K46" i="1" s="1"/>
  <c r="F67" i="1"/>
  <c r="K67" i="1" s="1"/>
  <c r="G66" i="1"/>
  <c r="F66" i="1" s="1"/>
  <c r="K66" i="1" s="1"/>
  <c r="J13" i="1"/>
  <c r="G14" i="1"/>
  <c r="F15" i="1"/>
  <c r="K15" i="1" s="1"/>
  <c r="F12" i="3" l="1"/>
  <c r="K12" i="3" s="1"/>
  <c r="G11" i="3"/>
  <c r="F11" i="3" s="1"/>
  <c r="K11" i="3" s="1"/>
  <c r="F21" i="2"/>
  <c r="K21" i="2" s="1"/>
  <c r="G13" i="2"/>
  <c r="J11" i="1"/>
  <c r="J12" i="1"/>
  <c r="D11" i="1"/>
  <c r="D12" i="1"/>
  <c r="F14" i="1"/>
  <c r="K14" i="1" s="1"/>
  <c r="G13" i="1"/>
  <c r="F13" i="2" l="1"/>
  <c r="K13" i="2" s="1"/>
  <c r="G12" i="2"/>
  <c r="G12" i="1"/>
  <c r="F12" i="1" s="1"/>
  <c r="K12" i="1" s="1"/>
  <c r="G11" i="1"/>
  <c r="F11" i="1" s="1"/>
  <c r="K11" i="1" s="1"/>
  <c r="F13" i="1"/>
  <c r="K13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<sst xmlns="http://schemas.openxmlformats.org/spreadsheetml/2006/main" count="471" uniqueCount="245">
  <si>
    <t>CENTRALIZAT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</si>
  <si>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</si>
  <si>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</si>
  <si>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</si>
  <si>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</si>
  <si>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</si>
  <si>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</si>
  <si>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</si>
  <si>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</si>
  <si>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</si>
  <si>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</si>
  <si>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</si>
  <si>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</si>
  <si>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</si>
  <si>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</si>
  <si>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</si>
  <si>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</si>
  <si>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</si>
  <si>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</si>
  <si>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</si>
  <si>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</si>
  <si>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</si>
  <si>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</si>
  <si>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</si>
  <si>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</si>
  <si>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</si>
  <si>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</si>
  <si>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</si>
  <si>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</si>
  <si>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</si>
  <si>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</si>
  <si>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</si>
  <si>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</si>
  <si>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</si>
  <si>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</si>
  <si>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</si>
  <si>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</si>
  <si>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</si>
  <si>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</si>
  <si>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</si>
  <si>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</si>
  <si>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</si>
  <si>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</si>
  <si>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</si>
  <si>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</si>
  <si>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</si>
  <si>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</si>
  <si>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</si>
  <si>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</si>
  <si>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</si>
  <si>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</si>
  <si>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</si>
  <si>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</si>
  <si>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</si>
  <si>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</si>
  <si>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</si>
  <si>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</si>
  <si>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</si>
  <si>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</si>
  <si>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</si>
  <si>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</si>
  <si>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</si>
  <si>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</si>
  <si>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</si>
  <si>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</si>
  <si>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</si>
  <si>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</si>
  <si>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</si>
  <si>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</si>
  <si>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</si>
  <si>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</si>
  <si>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</si>
  <si>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</si>
  <si>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</si>
  <si>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</si>
  <si>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</si>
  <si>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</si>
  <si>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</si>
  <si>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</si>
  <si>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</si>
  <si>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</si>
  <si>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</si>
  <si>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</si>
  <si>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</si>
  <si>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</si>
  <si>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</si>
  <si>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</si>
  <si>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</si>
  <si>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</si>
  <si>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</si>
  <si>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</si>
  <si>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</si>
  <si>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</si>
  <si>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</si>
  <si>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</si>
  <si>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</si>
  <si>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</si>
  <si>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</si>
  <si>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</si>
  <si>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</si>
  <si>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</si>
  <si>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</si>
  <si>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</si>
  <si>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</si>
  <si>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</si>
  <si>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</si>
  <si>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</si>
  <si>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</si>
  <si>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</si>
  <si>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</si>
  <si>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</si>
  <si>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</si>
  <si>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</si>
  <si>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</si>
  <si>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</si>
  <si>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</si>
  <si>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</si>
  <si>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</si>
  <si>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</si>
  <si>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</si>
  <si>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</si>
  <si>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</si>
  <si>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</si>
  <si>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</si>
  <si>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</si>
  <si>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</si>
  <si>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</si>
  <si>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</si>
  <si>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</si>
  <si>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</si>
  <si>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</si>
  <si>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</si>
  <si>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</si>
  <si>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</si>
  <si>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</si>
  <si>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</si>
  <si>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</si>
  <si>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</si>
  <si>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</si>
  <si>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</si>
  <si>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</si>
  <si>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</si>
  <si>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</si>
  <si>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</si>
  <si>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</si>
  <si>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</si>
  <si>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</si>
  <si>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</si>
  <si>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</si>
  <si>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</si>
  <si>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</si>
  <si>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</si>
  <si>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</si>
  <si>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</si>
  <si>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</si>
  <si>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</si>
  <si>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</si>
  <si>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</si>
  <si>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</si>
  <si>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</si>
  <si>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</si>
  <si>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</si>
  <si>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</si>
  <si>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</si>
  <si>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</si>
  <si>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</si>
  <si>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</si>
  <si>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</si>
  <si>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</si>
  <si>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</si>
  <si>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</si>
  <si>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</si>
  <si>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</si>
  <si>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</si>
  <si>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</si>
  <si>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</si>
  <si>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</si>
  <si>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</si>
  <si>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</si>
  <si>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</si>
  <si>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</si>
  <si>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</si>
  <si>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</si>
  <si>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</si>
  <si>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</si>
  <si>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</si>
  <si>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</si>
  <si>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</si>
  <si>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</si>
  <si>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</si>
  <si>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</si>
  <si>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</si>
  <si>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</si>
  <si>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176</t>
  </si>
  <si>
    <t>Subventii pentru acordarea ajutorului pentru incalzirea locuintei si a suplimentului de energie alocate pentru consumul de combustibili solizi si/sau petrolieri</t>
  </si>
  <si>
    <t>42.02.34</t>
  </si>
  <si>
    <t>200</t>
  </si>
  <si>
    <t>Finantarea programelor nationale de dezvoltare locala</t>
  </si>
  <si>
    <t>42.02.65</t>
  </si>
  <si>
    <t>234</t>
  </si>
  <si>
    <t>Subventii de la alte administratii (cod. 43.02.01+43.02.04+43.02.07+43.02.08+43.02.20+43.02.21)</t>
  </si>
  <si>
    <t>43.02</t>
  </si>
  <si>
    <t>250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</si>
  <si>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</si>
  <si>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</si>
  <si>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</si>
  <si>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</si>
  <si>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</si>
  <si>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</si>
  <si>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</si>
  <si>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</si>
  <si>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</si>
  <si>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</si>
  <si>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</si>
  <si>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</si>
  <si>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</si>
  <si>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</si>
  <si>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</si>
  <si>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</si>
  <si>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</si>
  <si>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</si>
  <si>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</si>
  <si>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</si>
  <si>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</si>
  <si>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</si>
  <si>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</si>
  <si>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</si>
  <si>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</si>
  <si>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</si>
  <si>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</si>
  <si>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</si>
  <si>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</si>
  <si>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</si>
  <si>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</si>
  <si>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</si>
  <si>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</si>
  <si>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</si>
  <si>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</si>
  <si>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</si>
  <si>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</si>
  <si>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</si>
  <si>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</si>
  <si>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</si>
  <si>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106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</si>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</sst>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</f>
        <v>11698000</v>
      </c>
      <c r="E11" s="11">
        <f>E13+E63+E66</f>
        <v>8141000</v>
      </c>
      <c r="F11" s="11">
        <f>G11+H11</f>
        <v>2774531</v>
      </c>
      <c r="G11" s="11">
        <f>G13+G63+G66</f>
        <v>1148075</v>
      </c>
      <c r="H11" s="11">
        <f>H13+H63+H66</f>
        <v>1626456</v>
      </c>
      <c r="I11" s="11">
        <f>I13+I63+I66</f>
        <v>1347772</v>
      </c>
      <c r="J11" s="11">
        <f>J13+J63+J66</f>
        <v>0</v>
      </c>
      <c r="K11" s="11">
        <f>F11-I11-J11</f>
        <v>1426759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2954000</v>
      </c>
      <c r="E12" s="11">
        <f>E13-E33</f>
        <v>1887000</v>
      </c>
      <c r="F12" s="11">
        <f>G12+H12</f>
        <v>1992133</v>
      </c>
      <c r="G12" s="11">
        <f>G13-G33</f>
        <v>1148075</v>
      </c>
      <c r="H12" s="11">
        <f>H13-H33</f>
        <v>844058</v>
      </c>
      <c r="I12" s="11">
        <f>I13-I33</f>
        <v>565374</v>
      </c>
      <c r="J12" s="11">
        <f>J13-J33</f>
        <v>0</v>
      </c>
      <c r="K12" s="11">
        <f>F12-I12-J12</f>
        <v>1426759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5900000</v>
      </c>
      <c r="E13" s="11">
        <f>E14+E45</f>
        <v>2643000</v>
      </c>
      <c r="F13" s="11">
        <f>G13+H13</f>
        <v>2748133</v>
      </c>
      <c r="G13" s="11">
        <f>G14+G45</f>
        <v>1148075</v>
      </c>
      <c r="H13" s="11">
        <f>H14+H45</f>
        <v>1600058</v>
      </c>
      <c r="I13" s="11">
        <f>I14+I45</f>
        <v>1321374</v>
      </c>
      <c r="J13" s="11">
        <f>J14+J45</f>
        <v>0</v>
      </c>
      <c r="K13" s="11">
        <f>F13-I13-J13</f>
        <v>1426759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3943000</v>
      </c>
      <c r="E14" s="11">
        <f>E15+E22+E32+E42</f>
        <v>1022000</v>
      </c>
      <c r="F14" s="11">
        <f>G14+H14</f>
        <v>2098149</v>
      </c>
      <c r="G14" s="11">
        <f>G15+G22+G32+G42</f>
        <v>729936</v>
      </c>
      <c r="H14" s="11">
        <f>H15+H22+H32+H42</f>
        <v>1368213</v>
      </c>
      <c r="I14" s="11">
        <f>I15+I22+I32+I42</f>
        <v>1197089</v>
      </c>
      <c r="J14" s="11">
        <f>J15+J22+J32+J42</f>
        <v>0</v>
      </c>
      <c r="K14" s="11">
        <f>F14-I14-J14</f>
        <v>901060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531000</v>
      </c>
      <c r="E15" s="11">
        <f>+E16</f>
        <v>136000</v>
      </c>
      <c r="F15" s="11">
        <f>G15+H15</f>
        <v>174783</v>
      </c>
      <c r="G15" s="11">
        <f>+G16</f>
        <v>0</v>
      </c>
      <c r="H15" s="11">
        <f>+H16</f>
        <v>174783</v>
      </c>
      <c r="I15" s="11">
        <f>+I16</f>
        <v>174783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531000</v>
      </c>
      <c r="E16" s="11">
        <f>E17+E19</f>
        <v>136000</v>
      </c>
      <c r="F16" s="11">
        <f>G16+H16</f>
        <v>174783</v>
      </c>
      <c r="G16" s="11">
        <f>G17+G19</f>
        <v>0</v>
      </c>
      <c r="H16" s="11">
        <f>H17+H19</f>
        <v>174783</v>
      </c>
      <c r="I16" s="11">
        <f>I17+I19</f>
        <v>174783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11000</v>
      </c>
      <c r="E17" s="11">
        <f>+E18</f>
        <v>3000</v>
      </c>
      <c r="F17" s="11">
        <f>G17+H17</f>
        <v>3656</v>
      </c>
      <c r="G17" s="11">
        <f>+G18</f>
        <v>0</v>
      </c>
      <c r="H17" s="11">
        <f>+H18</f>
        <v>3656</v>
      </c>
      <c r="I17" s="11">
        <f>+I18</f>
        <v>3656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11000</v>
      </c>
      <c r="E18" s="11">
        <v>3000</v>
      </c>
      <c r="F18" s="11">
        <f>G18+H18</f>
        <v>3656</v>
      </c>
      <c r="G18" s="11">
        <v>0</v>
      </c>
      <c r="H18" s="11">
        <v>3656</v>
      </c>
      <c r="I18" s="11">
        <v>3656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520000</v>
      </c>
      <c r="E19" s="11">
        <f>E20+E21</f>
        <v>133000</v>
      </c>
      <c r="F19" s="11">
        <f>G19+H19</f>
        <v>171127</v>
      </c>
      <c r="G19" s="11">
        <f>G20+G21</f>
        <v>0</v>
      </c>
      <c r="H19" s="11">
        <f>H20+H21</f>
        <v>171127</v>
      </c>
      <c r="I19" s="11">
        <f>I20+I21</f>
        <v>171127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249000</v>
      </c>
      <c r="E20" s="11">
        <v>63000</v>
      </c>
      <c r="F20" s="11">
        <f>G20+H20</f>
        <v>104605</v>
      </c>
      <c r="G20" s="11">
        <v>0</v>
      </c>
      <c r="H20" s="11">
        <v>104605</v>
      </c>
      <c r="I20" s="11">
        <v>104605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271000</v>
      </c>
      <c r="E21" s="11">
        <v>70000</v>
      </c>
      <c r="F21" s="11">
        <f>G21+H21</f>
        <v>66522</v>
      </c>
      <c r="G21" s="11">
        <v>0</v>
      </c>
      <c r="H21" s="11">
        <v>66522</v>
      </c>
      <c r="I21" s="11">
        <v>66522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385000</v>
      </c>
      <c r="E22" s="11">
        <f>E23</f>
        <v>108000</v>
      </c>
      <c r="F22" s="11">
        <f>G22+H22</f>
        <v>1006037</v>
      </c>
      <c r="G22" s="11">
        <f>G23</f>
        <v>663681</v>
      </c>
      <c r="H22" s="11">
        <f>H23</f>
        <v>342356</v>
      </c>
      <c r="I22" s="11">
        <f>I23</f>
        <v>228262</v>
      </c>
      <c r="J22" s="11">
        <f>J23</f>
        <v>0</v>
      </c>
      <c r="K22" s="11">
        <f>F22-I22-J22</f>
        <v>777775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385000</v>
      </c>
      <c r="E23" s="11">
        <f>E24+E27+E31</f>
        <v>108000</v>
      </c>
      <c r="F23" s="11">
        <f>G23+H23</f>
        <v>1006037</v>
      </c>
      <c r="G23" s="11">
        <f>G24+G27+G31</f>
        <v>663681</v>
      </c>
      <c r="H23" s="11">
        <f>H24+H27+H31</f>
        <v>342356</v>
      </c>
      <c r="I23" s="11">
        <f>I24+I27+I31</f>
        <v>228262</v>
      </c>
      <c r="J23" s="11">
        <f>J24+J27+J31</f>
        <v>0</v>
      </c>
      <c r="K23" s="11">
        <f>F23-I23-J23</f>
        <v>777775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81000</v>
      </c>
      <c r="E24" s="11">
        <f>E25+E26</f>
        <v>21000</v>
      </c>
      <c r="F24" s="11">
        <f>G24+H24</f>
        <v>124823</v>
      </c>
      <c r="G24" s="11">
        <f>G25+G26</f>
        <v>50513</v>
      </c>
      <c r="H24" s="11">
        <f>H25+H26</f>
        <v>74310</v>
      </c>
      <c r="I24" s="11">
        <f>I25+I26</f>
        <v>55859</v>
      </c>
      <c r="J24" s="11">
        <f>J25+J26</f>
        <v>0</v>
      </c>
      <c r="K24" s="11">
        <f>F24-I24-J24</f>
        <v>68964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33000</v>
      </c>
      <c r="E25" s="11">
        <v>9000</v>
      </c>
      <c r="F25" s="11">
        <f>G25+H25</f>
        <v>63991</v>
      </c>
      <c r="G25" s="11">
        <v>34913</v>
      </c>
      <c r="H25" s="11">
        <v>29078</v>
      </c>
      <c r="I25" s="11">
        <v>16245</v>
      </c>
      <c r="J25" s="11">
        <v>0</v>
      </c>
      <c r="K25" s="11">
        <f>F25-I25-J25</f>
        <v>47746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48000</v>
      </c>
      <c r="E26" s="11">
        <v>12000</v>
      </c>
      <c r="F26" s="11">
        <f>G26+H26</f>
        <v>60832</v>
      </c>
      <c r="G26" s="11">
        <v>15600</v>
      </c>
      <c r="H26" s="11">
        <v>45232</v>
      </c>
      <c r="I26" s="11">
        <v>39614</v>
      </c>
      <c r="J26" s="11">
        <v>0</v>
      </c>
      <c r="K26" s="11">
        <f>F26-I26-J26</f>
        <v>21218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294000</v>
      </c>
      <c r="E27" s="11">
        <f>E28+E29+E30</f>
        <v>84000</v>
      </c>
      <c r="F27" s="11">
        <f>G27+H27</f>
        <v>879534</v>
      </c>
      <c r="G27" s="11">
        <f>G28+G29+G30</f>
        <v>613168</v>
      </c>
      <c r="H27" s="11">
        <f>H28+H29+H30</f>
        <v>266366</v>
      </c>
      <c r="I27" s="11">
        <f>I28+I29+I30</f>
        <v>170723</v>
      </c>
      <c r="J27" s="11">
        <f>J28+J29+J30</f>
        <v>0</v>
      </c>
      <c r="K27" s="11">
        <f>F27-I27-J27</f>
        <v>708811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70000</v>
      </c>
      <c r="E28" s="11">
        <v>18000</v>
      </c>
      <c r="F28" s="11">
        <f>G28+H28</f>
        <v>163044</v>
      </c>
      <c r="G28" s="11">
        <v>97273</v>
      </c>
      <c r="H28" s="11">
        <v>65771</v>
      </c>
      <c r="I28" s="11">
        <v>36700</v>
      </c>
      <c r="J28" s="11">
        <v>0</v>
      </c>
      <c r="K28" s="11">
        <f>F28-I28-J28</f>
        <v>126344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1000</v>
      </c>
      <c r="F29" s="11">
        <f>G29+H29</f>
        <v>3177</v>
      </c>
      <c r="G29" s="11">
        <v>1672</v>
      </c>
      <c r="H29" s="11">
        <v>1505</v>
      </c>
      <c r="I29" s="11">
        <v>616</v>
      </c>
      <c r="J29" s="11">
        <v>0</v>
      </c>
      <c r="K29" s="11">
        <f>F29-I29-J29</f>
        <v>2561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220000</v>
      </c>
      <c r="E30" s="11">
        <v>65000</v>
      </c>
      <c r="F30" s="11">
        <f>G30+H30</f>
        <v>713313</v>
      </c>
      <c r="G30" s="11">
        <v>514223</v>
      </c>
      <c r="H30" s="11">
        <v>199090</v>
      </c>
      <c r="I30" s="11">
        <v>133407</v>
      </c>
      <c r="J30" s="11">
        <v>0</v>
      </c>
      <c r="K30" s="11">
        <f>F30-I30-J30</f>
        <v>579906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3000</v>
      </c>
      <c r="F31" s="11">
        <f>G31+H31</f>
        <v>1680</v>
      </c>
      <c r="G31" s="11">
        <v>0</v>
      </c>
      <c r="H31" s="11">
        <v>1680</v>
      </c>
      <c r="I31" s="11">
        <v>1680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3016000</v>
      </c>
      <c r="E32" s="11">
        <f>E33+E37</f>
        <v>775000</v>
      </c>
      <c r="F32" s="11">
        <f>G32+H32</f>
        <v>915369</v>
      </c>
      <c r="G32" s="11">
        <f>G33+G37</f>
        <v>66255</v>
      </c>
      <c r="H32" s="11">
        <f>H33+H37</f>
        <v>849114</v>
      </c>
      <c r="I32" s="11">
        <f>I33+I37</f>
        <v>792118</v>
      </c>
      <c r="J32" s="11">
        <f>J33+J37</f>
        <v>0</v>
      </c>
      <c r="K32" s="11">
        <f>F32-I32-J32</f>
        <v>123251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2946000</v>
      </c>
      <c r="E33" s="11">
        <f>+E34+E35+E36</f>
        <v>756000</v>
      </c>
      <c r="F33" s="11">
        <f>G33+H33</f>
        <v>756000</v>
      </c>
      <c r="G33" s="11">
        <f>+G34+G35+G36</f>
        <v>0</v>
      </c>
      <c r="H33" s="11">
        <f>+H34+H35+H36</f>
        <v>756000</v>
      </c>
      <c r="I33" s="11">
        <f>+I34+I35+I36</f>
        <v>756000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1386000</v>
      </c>
      <c r="E34" s="11">
        <v>366000</v>
      </c>
      <c r="F34" s="11">
        <f>G34+H34</f>
        <v>366000</v>
      </c>
      <c r="G34" s="11">
        <v>0</v>
      </c>
      <c r="H34" s="11">
        <v>366000</v>
      </c>
      <c r="I34" s="11">
        <v>366000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1520000</v>
      </c>
      <c r="E36" s="11">
        <v>380000</v>
      </c>
      <c r="F36" s="11">
        <f>G36+H36</f>
        <v>380000</v>
      </c>
      <c r="G36" s="11">
        <v>0</v>
      </c>
      <c r="H36" s="11">
        <v>380000</v>
      </c>
      <c r="I36" s="11">
        <v>380000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70000</v>
      </c>
      <c r="E37" s="11">
        <f>E38+E41</f>
        <v>19000</v>
      </c>
      <c r="F37" s="11">
        <f>G37+H37</f>
        <v>159369</v>
      </c>
      <c r="G37" s="11">
        <f>G38+G41</f>
        <v>66255</v>
      </c>
      <c r="H37" s="11">
        <f>H38+H41</f>
        <v>93114</v>
      </c>
      <c r="I37" s="11">
        <f>I38+I41</f>
        <v>36118</v>
      </c>
      <c r="J37" s="11">
        <f>J38+J41</f>
        <v>0</v>
      </c>
      <c r="K37" s="11">
        <f>F37-I37-J37</f>
        <v>123251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70000</v>
      </c>
      <c r="E38" s="11">
        <f>E39+E40</f>
        <v>19000</v>
      </c>
      <c r="F38" s="11">
        <f>G38+H38</f>
        <v>158523</v>
      </c>
      <c r="G38" s="11">
        <f>G39+G40</f>
        <v>65904</v>
      </c>
      <c r="H38" s="11">
        <f>H39+H40</f>
        <v>92619</v>
      </c>
      <c r="I38" s="11">
        <f>I39+I40</f>
        <v>35611</v>
      </c>
      <c r="J38" s="11">
        <f>J39+J40</f>
        <v>0</v>
      </c>
      <c r="K38" s="11">
        <f>F38-I38-J38</f>
        <v>122912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65000</v>
      </c>
      <c r="E39" s="11">
        <v>17000</v>
      </c>
      <c r="F39" s="11">
        <f>G39+H39</f>
        <v>137568</v>
      </c>
      <c r="G39" s="11">
        <v>61136</v>
      </c>
      <c r="H39" s="11">
        <v>76432</v>
      </c>
      <c r="I39" s="11">
        <v>30772</v>
      </c>
      <c r="J39" s="11">
        <v>0</v>
      </c>
      <c r="K39" s="11">
        <f>F39-I39-J39</f>
        <v>106796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2000</v>
      </c>
      <c r="F40" s="11">
        <f>G40+H40</f>
        <v>20955</v>
      </c>
      <c r="G40" s="11">
        <v>4768</v>
      </c>
      <c r="H40" s="11">
        <v>16187</v>
      </c>
      <c r="I40" s="11">
        <v>4839</v>
      </c>
      <c r="J40" s="11">
        <v>0</v>
      </c>
      <c r="K40" s="11">
        <f>F40-I40-J40</f>
        <v>16116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846</v>
      </c>
      <c r="G41" s="11">
        <v>351</v>
      </c>
      <c r="H41" s="11">
        <v>495</v>
      </c>
      <c r="I41" s="11">
        <v>507</v>
      </c>
      <c r="J41" s="11">
        <v>0</v>
      </c>
      <c r="K41" s="11">
        <f>F41-I41-J41</f>
        <v>339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11000</v>
      </c>
      <c r="E42" s="11">
        <f>E43</f>
        <v>3000</v>
      </c>
      <c r="F42" s="11">
        <f>G42+H42</f>
        <v>1960</v>
      </c>
      <c r="G42" s="11">
        <f>G43</f>
        <v>0</v>
      </c>
      <c r="H42" s="11">
        <f>H43</f>
        <v>1960</v>
      </c>
      <c r="I42" s="11">
        <f>I43</f>
        <v>1926</v>
      </c>
      <c r="J42" s="11">
        <f>J43</f>
        <v>0</v>
      </c>
      <c r="K42" s="11">
        <f>F42-I42-J42</f>
        <v>34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11000</v>
      </c>
      <c r="E43" s="11">
        <f>E44</f>
        <v>3000</v>
      </c>
      <c r="F43" s="11">
        <f>G43+H43</f>
        <v>1960</v>
      </c>
      <c r="G43" s="11">
        <f>G44</f>
        <v>0</v>
      </c>
      <c r="H43" s="11">
        <f>H44</f>
        <v>1960</v>
      </c>
      <c r="I43" s="11">
        <f>I44</f>
        <v>1926</v>
      </c>
      <c r="J43" s="11">
        <f>J44</f>
        <v>0</v>
      </c>
      <c r="K43" s="11">
        <f>F43-I43-J43</f>
        <v>34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11000</v>
      </c>
      <c r="E44" s="11">
        <v>3000</v>
      </c>
      <c r="F44" s="11">
        <f>G44+H44</f>
        <v>1960</v>
      </c>
      <c r="G44" s="11">
        <v>0</v>
      </c>
      <c r="H44" s="11">
        <v>1960</v>
      </c>
      <c r="I44" s="11">
        <v>1926</v>
      </c>
      <c r="J44" s="11">
        <v>0</v>
      </c>
      <c r="K44" s="11">
        <f>F44-I44-J44</f>
        <v>34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1957000</v>
      </c>
      <c r="E45" s="11">
        <f>E46+E50</f>
        <v>1621000</v>
      </c>
      <c r="F45" s="11">
        <f>G45+H45</f>
        <v>649984</v>
      </c>
      <c r="G45" s="11">
        <f>G46+G50</f>
        <v>418139</v>
      </c>
      <c r="H45" s="11">
        <f>H46+H50</f>
        <v>231845</v>
      </c>
      <c r="I45" s="11">
        <f>I46+I50</f>
        <v>124285</v>
      </c>
      <c r="J45" s="11">
        <f>J46+J50</f>
        <v>0</v>
      </c>
      <c r="K45" s="11">
        <f>F45-I45-J45</f>
        <v>525699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45000</v>
      </c>
      <c r="E46" s="11">
        <f>E47</f>
        <v>10000</v>
      </c>
      <c r="F46" s="11">
        <f>G46+H46</f>
        <v>46478</v>
      </c>
      <c r="G46" s="11">
        <f>G47</f>
        <v>2045</v>
      </c>
      <c r="H46" s="11">
        <f>H47</f>
        <v>44433</v>
      </c>
      <c r="I46" s="11">
        <f>I47</f>
        <v>6324</v>
      </c>
      <c r="J46" s="11">
        <f>J47</f>
        <v>0</v>
      </c>
      <c r="K46" s="11">
        <f>F46-I46-J46</f>
        <v>40154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45000</v>
      </c>
      <c r="E47" s="11">
        <f>+E48</f>
        <v>10000</v>
      </c>
      <c r="F47" s="11">
        <f>G47+H47</f>
        <v>46478</v>
      </c>
      <c r="G47" s="11">
        <f>+G48</f>
        <v>2045</v>
      </c>
      <c r="H47" s="11">
        <f>+H48</f>
        <v>44433</v>
      </c>
      <c r="I47" s="11">
        <f>+I48</f>
        <v>6324</v>
      </c>
      <c r="J47" s="11">
        <f>+J48</f>
        <v>0</v>
      </c>
      <c r="K47" s="11">
        <f>F47-I47-J47</f>
        <v>40154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45000</v>
      </c>
      <c r="E48" s="11">
        <f>+E49</f>
        <v>10000</v>
      </c>
      <c r="F48" s="11">
        <f>G48+H48</f>
        <v>46478</v>
      </c>
      <c r="G48" s="11">
        <f>+G49</f>
        <v>2045</v>
      </c>
      <c r="H48" s="11">
        <f>+H49</f>
        <v>44433</v>
      </c>
      <c r="I48" s="11">
        <f>+I49</f>
        <v>6324</v>
      </c>
      <c r="J48" s="11">
        <f>+J49</f>
        <v>0</v>
      </c>
      <c r="K48" s="11">
        <f>F48-I48-J48</f>
        <v>40154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45000</v>
      </c>
      <c r="E49" s="11">
        <v>10000</v>
      </c>
      <c r="F49" s="11">
        <f>G49+H49</f>
        <v>46478</v>
      </c>
      <c r="G49" s="11">
        <v>2045</v>
      </c>
      <c r="H49" s="11">
        <v>44433</v>
      </c>
      <c r="I49" s="11">
        <v>6324</v>
      </c>
      <c r="J49" s="11">
        <v>0</v>
      </c>
      <c r="K49" s="11">
        <f>F49-I49-J49</f>
        <v>40154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D51+D55+D58</f>
        <v>1912000</v>
      </c>
      <c r="E50" s="11">
        <f>E51+E55+E58</f>
        <v>1611000</v>
      </c>
      <c r="F50" s="11">
        <f>G50+H50</f>
        <v>603506</v>
      </c>
      <c r="G50" s="11">
        <f>G51+G55+G58</f>
        <v>416094</v>
      </c>
      <c r="H50" s="11">
        <f>H51+H55+H58</f>
        <v>187412</v>
      </c>
      <c r="I50" s="11">
        <f>I51+I55+I58</f>
        <v>117961</v>
      </c>
      <c r="J50" s="11">
        <f>J51+J55+J58</f>
        <v>0</v>
      </c>
      <c r="K50" s="11">
        <f>F50-I50-J50</f>
        <v>485545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D52+D53+D54</f>
        <v>164000</v>
      </c>
      <c r="E51" s="11">
        <f>E52+E53+E54</f>
        <v>41000</v>
      </c>
      <c r="F51" s="11">
        <f>G51+H51</f>
        <v>48016</v>
      </c>
      <c r="G51" s="11">
        <f>G52+G53+G54</f>
        <v>24931</v>
      </c>
      <c r="H51" s="11">
        <f>H52+H53+H54</f>
        <v>23085</v>
      </c>
      <c r="I51" s="11">
        <f>I52+I53+I54</f>
        <v>23326</v>
      </c>
      <c r="J51" s="11">
        <f>J52+J53+J54</f>
        <v>0</v>
      </c>
      <c r="K51" s="11">
        <f>F51-I51-J51</f>
        <v>24690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1000</v>
      </c>
      <c r="F52" s="11">
        <f>G52+H52</f>
        <v>4698</v>
      </c>
      <c r="G52" s="11">
        <v>888</v>
      </c>
      <c r="H52" s="11">
        <v>3810</v>
      </c>
      <c r="I52" s="11">
        <v>2448</v>
      </c>
      <c r="J52" s="11">
        <v>0</v>
      </c>
      <c r="K52" s="11">
        <f>F52-I52-J52</f>
        <v>2250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160000</v>
      </c>
      <c r="E54" s="11">
        <v>40000</v>
      </c>
      <c r="F54" s="11">
        <f>G54+H54</f>
        <v>41363</v>
      </c>
      <c r="G54" s="11">
        <v>22088</v>
      </c>
      <c r="H54" s="11">
        <v>19275</v>
      </c>
      <c r="I54" s="11">
        <v>20878</v>
      </c>
      <c r="J54" s="11">
        <v>0</v>
      </c>
      <c r="K54" s="11">
        <f>F54-I54-J54</f>
        <v>20485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100000</v>
      </c>
      <c r="E55" s="11">
        <f>E56</f>
        <v>25000</v>
      </c>
      <c r="F55" s="11">
        <f>G55+H55</f>
        <v>339247</v>
      </c>
      <c r="G55" s="11">
        <f>G56</f>
        <v>319247</v>
      </c>
      <c r="H55" s="11">
        <f>H56</f>
        <v>20000</v>
      </c>
      <c r="I55" s="11">
        <f>I56</f>
        <v>21491</v>
      </c>
      <c r="J55" s="11">
        <f>J56</f>
        <v>0</v>
      </c>
      <c r="K55" s="11">
        <f>F55-I55-J55</f>
        <v>317756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100000</v>
      </c>
      <c r="E56" s="11">
        <f>E57</f>
        <v>25000</v>
      </c>
      <c r="F56" s="11">
        <f>G56+H56</f>
        <v>339247</v>
      </c>
      <c r="G56" s="11">
        <f>G57</f>
        <v>319247</v>
      </c>
      <c r="H56" s="11">
        <f>H57</f>
        <v>20000</v>
      </c>
      <c r="I56" s="11">
        <f>I57</f>
        <v>21491</v>
      </c>
      <c r="J56" s="11">
        <f>J57</f>
        <v>0</v>
      </c>
      <c r="K56" s="11">
        <f>F56-I56-J56</f>
        <v>317756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100000</v>
      </c>
      <c r="E57" s="11">
        <v>25000</v>
      </c>
      <c r="F57" s="11">
        <f>G57+H57</f>
        <v>339247</v>
      </c>
      <c r="G57" s="11">
        <v>319247</v>
      </c>
      <c r="H57" s="11">
        <v>20000</v>
      </c>
      <c r="I57" s="11">
        <v>21491</v>
      </c>
      <c r="J57" s="11">
        <v>0</v>
      </c>
      <c r="K57" s="11">
        <f>F57-I57-J57</f>
        <v>317756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1648000</v>
      </c>
      <c r="E58" s="11">
        <f>+E59+E60</f>
        <v>1545000</v>
      </c>
      <c r="F58" s="11">
        <f>G58+H58</f>
        <v>216243</v>
      </c>
      <c r="G58" s="11">
        <f>+G59+G60</f>
        <v>71916</v>
      </c>
      <c r="H58" s="11">
        <f>+H59+H60</f>
        <v>144327</v>
      </c>
      <c r="I58" s="11">
        <f>+I59+I60</f>
        <v>73144</v>
      </c>
      <c r="J58" s="11">
        <f>+J59+J60</f>
        <v>0</v>
      </c>
      <c r="K58" s="11">
        <f>F58-I58-J58</f>
        <v>143099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140000</v>
      </c>
      <c r="E59" s="11">
        <v>40000</v>
      </c>
      <c r="F59" s="11">
        <f>G59+H59</f>
        <v>214984</v>
      </c>
      <c r="G59" s="11">
        <v>71530</v>
      </c>
      <c r="H59" s="11">
        <v>143454</v>
      </c>
      <c r="I59" s="11">
        <v>72356</v>
      </c>
      <c r="J59" s="11">
        <v>0</v>
      </c>
      <c r="K59" s="11">
        <f>F59-I59-J59</f>
        <v>142628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1508000</v>
      </c>
      <c r="E60" s="11">
        <v>1505000</v>
      </c>
      <c r="F60" s="11">
        <f>G60+H60</f>
        <v>1259</v>
      </c>
      <c r="G60" s="11">
        <v>386</v>
      </c>
      <c r="H60" s="11">
        <v>873</v>
      </c>
      <c r="I60" s="11">
        <v>788</v>
      </c>
      <c r="J60" s="11">
        <v>0</v>
      </c>
      <c r="K60" s="11">
        <f>F60-I60-J60</f>
        <v>471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-2069000</v>
      </c>
      <c r="E61" s="11">
        <v>-1259000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2069000</v>
      </c>
      <c r="E62" s="11">
        <v>1259000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394000</v>
      </c>
      <c r="E63" s="11">
        <f>E64</f>
        <v>394000</v>
      </c>
      <c r="F63" s="11">
        <f>G63+H63</f>
        <v>3786</v>
      </c>
      <c r="G63" s="11">
        <f>G64</f>
        <v>0</v>
      </c>
      <c r="H63" s="11">
        <f>H64</f>
        <v>3786</v>
      </c>
      <c r="I63" s="11">
        <f>I64</f>
        <v>3786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394000</v>
      </c>
      <c r="E64" s="11">
        <f>+E65</f>
        <v>394000</v>
      </c>
      <c r="F64" s="11">
        <f>G64+H64</f>
        <v>3786</v>
      </c>
      <c r="G64" s="11">
        <f>+G65</f>
        <v>0</v>
      </c>
      <c r="H64" s="11">
        <f>+H65</f>
        <v>3786</v>
      </c>
      <c r="I64" s="11">
        <f>+I65</f>
        <v>3786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394000</v>
      </c>
      <c r="E65" s="11">
        <v>394000</v>
      </c>
      <c r="F65" s="11">
        <f>G65+H65</f>
        <v>3786</v>
      </c>
      <c r="G65" s="11">
        <v>0</v>
      </c>
      <c r="H65" s="11">
        <v>3786</v>
      </c>
      <c r="I65" s="11">
        <v>3786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5404000</v>
      </c>
      <c r="E66" s="11">
        <f>E67</f>
        <v>5104000</v>
      </c>
      <c r="F66" s="11">
        <f>G66+H66</f>
        <v>22612</v>
      </c>
      <c r="G66" s="11">
        <f>G67</f>
        <v>0</v>
      </c>
      <c r="H66" s="11">
        <f>H67</f>
        <v>22612</v>
      </c>
      <c r="I66" s="11">
        <f>I67</f>
        <v>22612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D68+D71</f>
        <v>5404000</v>
      </c>
      <c r="E67" s="11">
        <f>E68+E71</f>
        <v>5104000</v>
      </c>
      <c r="F67" s="11">
        <f>G67+H67</f>
        <v>22612</v>
      </c>
      <c r="G67" s="11">
        <f>G68+G71</f>
        <v>0</v>
      </c>
      <c r="H67" s="11">
        <f>H68+H71</f>
        <v>22612</v>
      </c>
      <c r="I67" s="11">
        <f>I68+I71</f>
        <v>22612</v>
      </c>
      <c r="J67" s="11">
        <f>J68+J71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</f>
        <v>4504000</v>
      </c>
      <c r="E68" s="11">
        <f>+E69+E70</f>
        <v>4204000</v>
      </c>
      <c r="F68" s="11">
        <f>G68+H68</f>
        <v>22612</v>
      </c>
      <c r="G68" s="11">
        <f>+G69+G70</f>
        <v>0</v>
      </c>
      <c r="H68" s="11">
        <f>+H69+H70</f>
        <v>22612</v>
      </c>
      <c r="I68" s="11">
        <f>+I69+I70</f>
        <v>22612</v>
      </c>
      <c r="J68" s="11">
        <f>+J69+J70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500000</v>
      </c>
      <c r="E69" s="11">
        <v>200000</v>
      </c>
      <c r="F69" s="11">
        <f>G69+H69</f>
        <v>22612</v>
      </c>
      <c r="G69" s="11">
        <v>0</v>
      </c>
      <c r="H69" s="11">
        <v>22612</v>
      </c>
      <c r="I69" s="11">
        <v>22612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4004000</v>
      </c>
      <c r="E70" s="11">
        <v>4004000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900000</v>
      </c>
      <c r="E71" s="11">
        <f>+E72</f>
        <v>900000</v>
      </c>
      <c r="F71" s="11">
        <f>G71+H71</f>
        <v>0</v>
      </c>
      <c r="G71" s="11">
        <f>+G72</f>
        <v>0</v>
      </c>
      <c r="H71" s="11">
        <f>+H72</f>
        <v>0</v>
      </c>
      <c r="I71" s="11">
        <f>+I72</f>
        <v>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900000</v>
      </c>
      <c r="E72" s="11">
        <v>900000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D12+D62</f>
        <v>4331000</v>
      </c>
      <c r="E11" s="11">
        <f>E12+E62</f>
        <v>1584000</v>
      </c>
      <c r="F11" s="11">
        <f>G11+H11</f>
        <v>2770745</v>
      </c>
      <c r="G11" s="11">
        <f>G12+G62</f>
        <v>1148075</v>
      </c>
      <c r="H11" s="11">
        <f>H12+H62</f>
        <v>1622670</v>
      </c>
      <c r="I11" s="11">
        <f>I12+I62</f>
        <v>1343986</v>
      </c>
      <c r="J11" s="11">
        <f>J12+J62</f>
        <v>0</v>
      </c>
      <c r="K11" s="11">
        <f>F11-I11-J11</f>
        <v>1426759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3831000</v>
      </c>
      <c r="E12" s="11">
        <f>E13+E44</f>
        <v>1384000</v>
      </c>
      <c r="F12" s="11">
        <f>G12+H12</f>
        <v>2748133</v>
      </c>
      <c r="G12" s="11">
        <f>G13+G44</f>
        <v>1148075</v>
      </c>
      <c r="H12" s="11">
        <f>H13+H44</f>
        <v>1600058</v>
      </c>
      <c r="I12" s="11">
        <f>I13+I44</f>
        <v>1321374</v>
      </c>
      <c r="J12" s="11">
        <f>J13+J44</f>
        <v>0</v>
      </c>
      <c r="K12" s="11">
        <f>F12-I12-J12</f>
        <v>1426759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3943000</v>
      </c>
      <c r="E13" s="11">
        <f>E14+E21+E31+E41</f>
        <v>1022000</v>
      </c>
      <c r="F13" s="11">
        <f>G13+H13</f>
        <v>2098149</v>
      </c>
      <c r="G13" s="11">
        <f>G14+G21+G31+G41</f>
        <v>729936</v>
      </c>
      <c r="H13" s="11">
        <f>H14+H21+H31+H41</f>
        <v>1368213</v>
      </c>
      <c r="I13" s="11">
        <f>I14+I21+I31+I41</f>
        <v>1197089</v>
      </c>
      <c r="J13" s="11">
        <f>J14+J21+J31+J41</f>
        <v>0</v>
      </c>
      <c r="K13" s="11">
        <f>F13-I13-J13</f>
        <v>901060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531000</v>
      </c>
      <c r="E14" s="11">
        <f>+E15</f>
        <v>136000</v>
      </c>
      <c r="F14" s="11">
        <f>G14+H14</f>
        <v>174783</v>
      </c>
      <c r="G14" s="11">
        <f>+G15</f>
        <v>0</v>
      </c>
      <c r="H14" s="11">
        <f>+H15</f>
        <v>174783</v>
      </c>
      <c r="I14" s="11">
        <f>+I15</f>
        <v>174783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531000</v>
      </c>
      <c r="E15" s="11">
        <f>E16+E18</f>
        <v>136000</v>
      </c>
      <c r="F15" s="11">
        <f>G15+H15</f>
        <v>174783</v>
      </c>
      <c r="G15" s="11">
        <f>G16+G18</f>
        <v>0</v>
      </c>
      <c r="H15" s="11">
        <f>H16+H18</f>
        <v>174783</v>
      </c>
      <c r="I15" s="11">
        <f>I16+I18</f>
        <v>174783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11000</v>
      </c>
      <c r="E16" s="11">
        <f>+E17</f>
        <v>3000</v>
      </c>
      <c r="F16" s="11">
        <f>G16+H16</f>
        <v>3656</v>
      </c>
      <c r="G16" s="11">
        <f>+G17</f>
        <v>0</v>
      </c>
      <c r="H16" s="11">
        <f>+H17</f>
        <v>3656</v>
      </c>
      <c r="I16" s="11">
        <f>+I17</f>
        <v>3656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11000</v>
      </c>
      <c r="E17" s="11">
        <v>3000</v>
      </c>
      <c r="F17" s="11">
        <f>G17+H17</f>
        <v>3656</v>
      </c>
      <c r="G17" s="11">
        <v>0</v>
      </c>
      <c r="H17" s="11">
        <v>3656</v>
      </c>
      <c r="I17" s="11">
        <v>3656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520000</v>
      </c>
      <c r="E18" s="11">
        <f>E19+E20</f>
        <v>133000</v>
      </c>
      <c r="F18" s="11">
        <f>G18+H18</f>
        <v>171127</v>
      </c>
      <c r="G18" s="11">
        <f>G19+G20</f>
        <v>0</v>
      </c>
      <c r="H18" s="11">
        <f>H19+H20</f>
        <v>171127</v>
      </c>
      <c r="I18" s="11">
        <f>I19+I20</f>
        <v>171127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249000</v>
      </c>
      <c r="E19" s="11">
        <v>63000</v>
      </c>
      <c r="F19" s="11">
        <f>G19+H19</f>
        <v>104605</v>
      </c>
      <c r="G19" s="11">
        <v>0</v>
      </c>
      <c r="H19" s="11">
        <v>104605</v>
      </c>
      <c r="I19" s="11">
        <v>104605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271000</v>
      </c>
      <c r="E20" s="11">
        <v>70000</v>
      </c>
      <c r="F20" s="11">
        <f>G20+H20</f>
        <v>66522</v>
      </c>
      <c r="G20" s="11">
        <v>0</v>
      </c>
      <c r="H20" s="11">
        <v>66522</v>
      </c>
      <c r="I20" s="11">
        <v>66522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385000</v>
      </c>
      <c r="E21" s="11">
        <f>E22</f>
        <v>108000</v>
      </c>
      <c r="F21" s="11">
        <f>G21+H21</f>
        <v>1006037</v>
      </c>
      <c r="G21" s="11">
        <f>G22</f>
        <v>663681</v>
      </c>
      <c r="H21" s="11">
        <f>H22</f>
        <v>342356</v>
      </c>
      <c r="I21" s="11">
        <f>I22</f>
        <v>228262</v>
      </c>
      <c r="J21" s="11">
        <f>J22</f>
        <v>0</v>
      </c>
      <c r="K21" s="11">
        <f>F21-I21-J21</f>
        <v>777775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385000</v>
      </c>
      <c r="E22" s="11">
        <f>E23+E26+E30</f>
        <v>108000</v>
      </c>
      <c r="F22" s="11">
        <f>G22+H22</f>
        <v>1006037</v>
      </c>
      <c r="G22" s="11">
        <f>G23+G26+G30</f>
        <v>663681</v>
      </c>
      <c r="H22" s="11">
        <f>H23+H26+H30</f>
        <v>342356</v>
      </c>
      <c r="I22" s="11">
        <f>I23+I26+I30</f>
        <v>228262</v>
      </c>
      <c r="J22" s="11">
        <f>J23+J26+J30</f>
        <v>0</v>
      </c>
      <c r="K22" s="11">
        <f>F22-I22-J22</f>
        <v>777775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81000</v>
      </c>
      <c r="E23" s="11">
        <f>E24+E25</f>
        <v>21000</v>
      </c>
      <c r="F23" s="11">
        <f>G23+H23</f>
        <v>124823</v>
      </c>
      <c r="G23" s="11">
        <f>G24+G25</f>
        <v>50513</v>
      </c>
      <c r="H23" s="11">
        <f>H24+H25</f>
        <v>74310</v>
      </c>
      <c r="I23" s="11">
        <f>I24+I25</f>
        <v>55859</v>
      </c>
      <c r="J23" s="11">
        <f>J24+J25</f>
        <v>0</v>
      </c>
      <c r="K23" s="11">
        <f>F23-I23-J23</f>
        <v>68964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33000</v>
      </c>
      <c r="E24" s="11">
        <v>9000</v>
      </c>
      <c r="F24" s="11">
        <f>G24+H24</f>
        <v>63991</v>
      </c>
      <c r="G24" s="11">
        <v>34913</v>
      </c>
      <c r="H24" s="11">
        <v>29078</v>
      </c>
      <c r="I24" s="11">
        <v>16245</v>
      </c>
      <c r="J24" s="11">
        <v>0</v>
      </c>
      <c r="K24" s="11">
        <f>F24-I24-J24</f>
        <v>47746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48000</v>
      </c>
      <c r="E25" s="11">
        <v>12000</v>
      </c>
      <c r="F25" s="11">
        <f>G25+H25</f>
        <v>60832</v>
      </c>
      <c r="G25" s="11">
        <v>15600</v>
      </c>
      <c r="H25" s="11">
        <v>45232</v>
      </c>
      <c r="I25" s="11">
        <v>39614</v>
      </c>
      <c r="J25" s="11">
        <v>0</v>
      </c>
      <c r="K25" s="11">
        <f>F25-I25-J25</f>
        <v>21218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294000</v>
      </c>
      <c r="E26" s="11">
        <f>E27+E28+E29</f>
        <v>84000</v>
      </c>
      <c r="F26" s="11">
        <f>G26+H26</f>
        <v>879534</v>
      </c>
      <c r="G26" s="11">
        <f>G27+G28+G29</f>
        <v>613168</v>
      </c>
      <c r="H26" s="11">
        <f>H27+H28+H29</f>
        <v>266366</v>
      </c>
      <c r="I26" s="11">
        <f>I27+I28+I29</f>
        <v>170723</v>
      </c>
      <c r="J26" s="11">
        <f>J27+J28+J29</f>
        <v>0</v>
      </c>
      <c r="K26" s="11">
        <f>F26-I26-J26</f>
        <v>708811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70000</v>
      </c>
      <c r="E27" s="11">
        <v>18000</v>
      </c>
      <c r="F27" s="11">
        <f>G27+H27</f>
        <v>163044</v>
      </c>
      <c r="G27" s="11">
        <v>97273</v>
      </c>
      <c r="H27" s="11">
        <v>65771</v>
      </c>
      <c r="I27" s="11">
        <v>36700</v>
      </c>
      <c r="J27" s="11">
        <v>0</v>
      </c>
      <c r="K27" s="11">
        <f>F27-I27-J27</f>
        <v>126344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1000</v>
      </c>
      <c r="F28" s="11">
        <f>G28+H28</f>
        <v>3177</v>
      </c>
      <c r="G28" s="11">
        <v>1672</v>
      </c>
      <c r="H28" s="11">
        <v>1505</v>
      </c>
      <c r="I28" s="11">
        <v>616</v>
      </c>
      <c r="J28" s="11">
        <v>0</v>
      </c>
      <c r="K28" s="11">
        <f>F28-I28-J28</f>
        <v>2561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220000</v>
      </c>
      <c r="E29" s="11">
        <v>65000</v>
      </c>
      <c r="F29" s="11">
        <f>G29+H29</f>
        <v>713313</v>
      </c>
      <c r="G29" s="11">
        <v>514223</v>
      </c>
      <c r="H29" s="11">
        <v>199090</v>
      </c>
      <c r="I29" s="11">
        <v>133407</v>
      </c>
      <c r="J29" s="11">
        <v>0</v>
      </c>
      <c r="K29" s="11">
        <f>F29-I29-J29</f>
        <v>579906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3000</v>
      </c>
      <c r="F30" s="11">
        <f>G30+H30</f>
        <v>1680</v>
      </c>
      <c r="G30" s="11">
        <v>0</v>
      </c>
      <c r="H30" s="11">
        <v>1680</v>
      </c>
      <c r="I30" s="11">
        <v>1680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3016000</v>
      </c>
      <c r="E31" s="11">
        <f>E32+E36</f>
        <v>775000</v>
      </c>
      <c r="F31" s="11">
        <f>G31+H31</f>
        <v>915369</v>
      </c>
      <c r="G31" s="11">
        <f>G32+G36</f>
        <v>66255</v>
      </c>
      <c r="H31" s="11">
        <f>H32+H36</f>
        <v>849114</v>
      </c>
      <c r="I31" s="11">
        <f>I32+I36</f>
        <v>792118</v>
      </c>
      <c r="J31" s="11">
        <f>J32+J36</f>
        <v>0</v>
      </c>
      <c r="K31" s="11">
        <f>F31-I31-J31</f>
        <v>123251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2946000</v>
      </c>
      <c r="E32" s="11">
        <f>+E33+E34+E35</f>
        <v>756000</v>
      </c>
      <c r="F32" s="11">
        <f>G32+H32</f>
        <v>756000</v>
      </c>
      <c r="G32" s="11">
        <f>+G33+G34+G35</f>
        <v>0</v>
      </c>
      <c r="H32" s="11">
        <f>+H33+H34+H35</f>
        <v>756000</v>
      </c>
      <c r="I32" s="11">
        <f>+I33+I34+I35</f>
        <v>756000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1386000</v>
      </c>
      <c r="E33" s="11">
        <v>366000</v>
      </c>
      <c r="F33" s="11">
        <f>G33+H33</f>
        <v>366000</v>
      </c>
      <c r="G33" s="11">
        <v>0</v>
      </c>
      <c r="H33" s="11">
        <v>366000</v>
      </c>
      <c r="I33" s="11">
        <v>366000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40000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1520000</v>
      </c>
      <c r="E35" s="11">
        <v>380000</v>
      </c>
      <c r="F35" s="11">
        <f>G35+H35</f>
        <v>380000</v>
      </c>
      <c r="G35" s="11">
        <v>0</v>
      </c>
      <c r="H35" s="11">
        <v>380000</v>
      </c>
      <c r="I35" s="11">
        <v>380000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</f>
        <v>70000</v>
      </c>
      <c r="E36" s="11">
        <f>E37+E40</f>
        <v>19000</v>
      </c>
      <c r="F36" s="11">
        <f>G36+H36</f>
        <v>159369</v>
      </c>
      <c r="G36" s="11">
        <f>G37+G40</f>
        <v>66255</v>
      </c>
      <c r="H36" s="11">
        <f>H37+H40</f>
        <v>93114</v>
      </c>
      <c r="I36" s="11">
        <f>I37+I40</f>
        <v>36118</v>
      </c>
      <c r="J36" s="11">
        <f>J37+J40</f>
        <v>0</v>
      </c>
      <c r="K36" s="11">
        <f>F36-I36-J36</f>
        <v>123251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70000</v>
      </c>
      <c r="E37" s="11">
        <f>E38+E39</f>
        <v>19000</v>
      </c>
      <c r="F37" s="11">
        <f>G37+H37</f>
        <v>158523</v>
      </c>
      <c r="G37" s="11">
        <f>G38+G39</f>
        <v>65904</v>
      </c>
      <c r="H37" s="11">
        <f>H38+H39</f>
        <v>92619</v>
      </c>
      <c r="I37" s="11">
        <f>I38+I39</f>
        <v>35611</v>
      </c>
      <c r="J37" s="11">
        <f>J38+J39</f>
        <v>0</v>
      </c>
      <c r="K37" s="11">
        <f>F37-I37-J37</f>
        <v>122912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65000</v>
      </c>
      <c r="E38" s="11">
        <v>17000</v>
      </c>
      <c r="F38" s="11">
        <f>G38+H38</f>
        <v>137568</v>
      </c>
      <c r="G38" s="11">
        <v>61136</v>
      </c>
      <c r="H38" s="11">
        <v>76432</v>
      </c>
      <c r="I38" s="11">
        <v>30772</v>
      </c>
      <c r="J38" s="11">
        <v>0</v>
      </c>
      <c r="K38" s="11">
        <f>F38-I38-J38</f>
        <v>106796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5000</v>
      </c>
      <c r="E39" s="11">
        <v>2000</v>
      </c>
      <c r="F39" s="11">
        <f>G39+H39</f>
        <v>20955</v>
      </c>
      <c r="G39" s="11">
        <v>4768</v>
      </c>
      <c r="H39" s="11">
        <v>16187</v>
      </c>
      <c r="I39" s="11">
        <v>4839</v>
      </c>
      <c r="J39" s="11">
        <v>0</v>
      </c>
      <c r="K39" s="11">
        <f>F39-I39-J39</f>
        <v>16116</v>
      </c>
    </row>
    <row r="40" spans="1:11" s="6" customFormat="1" ht="33" x14ac:dyDescent="0.25">
      <c r="A40" s="10" t="s">
        <v>106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846</v>
      </c>
      <c r="G40" s="11">
        <v>351</v>
      </c>
      <c r="H40" s="11">
        <v>495</v>
      </c>
      <c r="I40" s="11">
        <v>507</v>
      </c>
      <c r="J40" s="11">
        <v>0</v>
      </c>
      <c r="K40" s="11">
        <f>F40-I40-J40</f>
        <v>339</v>
      </c>
    </row>
    <row r="41" spans="1:11" s="6" customFormat="1" ht="22.5" x14ac:dyDescent="0.25">
      <c r="A41" s="10" t="s">
        <v>220</v>
      </c>
      <c r="B41" s="10" t="s">
        <v>113</v>
      </c>
      <c r="C41" s="10" t="s">
        <v>114</v>
      </c>
      <c r="D41" s="11">
        <f>D42</f>
        <v>11000</v>
      </c>
      <c r="E41" s="11">
        <f>E42</f>
        <v>3000</v>
      </c>
      <c r="F41" s="11">
        <f>G41+H41</f>
        <v>1960</v>
      </c>
      <c r="G41" s="11">
        <f>G42</f>
        <v>0</v>
      </c>
      <c r="H41" s="11">
        <f>H42</f>
        <v>1960</v>
      </c>
      <c r="I41" s="11">
        <f>I42</f>
        <v>1926</v>
      </c>
      <c r="J41" s="11">
        <f>J42</f>
        <v>0</v>
      </c>
      <c r="K41" s="11">
        <f>F41-I41-J41</f>
        <v>34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f>D43</f>
        <v>11000</v>
      </c>
      <c r="E42" s="11">
        <f>E43</f>
        <v>3000</v>
      </c>
      <c r="F42" s="11">
        <f>G42+H42</f>
        <v>1960</v>
      </c>
      <c r="G42" s="11">
        <f>G43</f>
        <v>0</v>
      </c>
      <c r="H42" s="11">
        <f>H43</f>
        <v>1960</v>
      </c>
      <c r="I42" s="11">
        <f>I43</f>
        <v>1926</v>
      </c>
      <c r="J42" s="11">
        <f>J43</f>
        <v>0</v>
      </c>
      <c r="K42" s="11">
        <f>F42-I42-J42</f>
        <v>34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11000</v>
      </c>
      <c r="E43" s="11">
        <v>3000</v>
      </c>
      <c r="F43" s="11">
        <f>G43+H43</f>
        <v>1960</v>
      </c>
      <c r="G43" s="11">
        <v>0</v>
      </c>
      <c r="H43" s="11">
        <v>1960</v>
      </c>
      <c r="I43" s="11">
        <v>1926</v>
      </c>
      <c r="J43" s="11">
        <v>0</v>
      </c>
      <c r="K43" s="11">
        <f>F43-I43-J43</f>
        <v>34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-112000</v>
      </c>
      <c r="E44" s="11">
        <f>E45+E49</f>
        <v>362000</v>
      </c>
      <c r="F44" s="11">
        <f>G44+H44</f>
        <v>649984</v>
      </c>
      <c r="G44" s="11">
        <f>G45+G49</f>
        <v>418139</v>
      </c>
      <c r="H44" s="11">
        <f>H45+H49</f>
        <v>231845</v>
      </c>
      <c r="I44" s="11">
        <f>I45+I49</f>
        <v>124285</v>
      </c>
      <c r="J44" s="11">
        <f>J45+J49</f>
        <v>0</v>
      </c>
      <c r="K44" s="11">
        <f>F44-I44-J44</f>
        <v>525699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45000</v>
      </c>
      <c r="E45" s="11">
        <f>E46</f>
        <v>10000</v>
      </c>
      <c r="F45" s="11">
        <f>G45+H45</f>
        <v>46478</v>
      </c>
      <c r="G45" s="11">
        <f>G46</f>
        <v>2045</v>
      </c>
      <c r="H45" s="11">
        <f>H46</f>
        <v>44433</v>
      </c>
      <c r="I45" s="11">
        <f>I46</f>
        <v>6324</v>
      </c>
      <c r="J45" s="11">
        <f>J46</f>
        <v>0</v>
      </c>
      <c r="K45" s="11">
        <f>F45-I45-J45</f>
        <v>40154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45000</v>
      </c>
      <c r="E46" s="11">
        <f>+E47</f>
        <v>10000</v>
      </c>
      <c r="F46" s="11">
        <f>G46+H46</f>
        <v>46478</v>
      </c>
      <c r="G46" s="11">
        <f>+G47</f>
        <v>2045</v>
      </c>
      <c r="H46" s="11">
        <f>+H47</f>
        <v>44433</v>
      </c>
      <c r="I46" s="11">
        <f>+I47</f>
        <v>6324</v>
      </c>
      <c r="J46" s="11">
        <f>+J47</f>
        <v>0</v>
      </c>
      <c r="K46" s="11">
        <f>F46-I46-J46</f>
        <v>40154</v>
      </c>
    </row>
    <row r="47" spans="1:11" s="6" customFormat="1" x14ac:dyDescent="0.25">
      <c r="A47" s="10" t="s">
        <v>221</v>
      </c>
      <c r="B47" s="10" t="s">
        <v>131</v>
      </c>
      <c r="C47" s="10" t="s">
        <v>132</v>
      </c>
      <c r="D47" s="11">
        <f>+D48</f>
        <v>45000</v>
      </c>
      <c r="E47" s="11">
        <f>+E48</f>
        <v>10000</v>
      </c>
      <c r="F47" s="11">
        <f>G47+H47</f>
        <v>46478</v>
      </c>
      <c r="G47" s="11">
        <f>+G48</f>
        <v>2045</v>
      </c>
      <c r="H47" s="11">
        <f>+H48</f>
        <v>44433</v>
      </c>
      <c r="I47" s="11">
        <f>+I48</f>
        <v>6324</v>
      </c>
      <c r="J47" s="11">
        <f>+J48</f>
        <v>0</v>
      </c>
      <c r="K47" s="11">
        <f>F47-I47-J47</f>
        <v>40154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45000</v>
      </c>
      <c r="E48" s="11">
        <v>10000</v>
      </c>
      <c r="F48" s="11">
        <f>G48+H48</f>
        <v>46478</v>
      </c>
      <c r="G48" s="11">
        <v>2045</v>
      </c>
      <c r="H48" s="11">
        <v>44433</v>
      </c>
      <c r="I48" s="11">
        <v>6324</v>
      </c>
      <c r="J48" s="11">
        <v>0</v>
      </c>
      <c r="K48" s="11">
        <f>F48-I48-J48</f>
        <v>40154</v>
      </c>
    </row>
    <row r="49" spans="1:11" s="6" customFormat="1" ht="22.5" x14ac:dyDescent="0.25">
      <c r="A49" s="10" t="s">
        <v>222</v>
      </c>
      <c r="B49" s="10" t="s">
        <v>137</v>
      </c>
      <c r="C49" s="10" t="s">
        <v>138</v>
      </c>
      <c r="D49" s="11">
        <f>D50+D54+D57+D60</f>
        <v>-157000</v>
      </c>
      <c r="E49" s="11">
        <f>E50+E54+E57+E60</f>
        <v>352000</v>
      </c>
      <c r="F49" s="11">
        <f>G49+H49</f>
        <v>603506</v>
      </c>
      <c r="G49" s="11">
        <f>G50+G54+G57+G60</f>
        <v>416094</v>
      </c>
      <c r="H49" s="11">
        <f>H50+H54+H57+H60</f>
        <v>187412</v>
      </c>
      <c r="I49" s="11">
        <f>I50+I54+I57+I60</f>
        <v>117961</v>
      </c>
      <c r="J49" s="11">
        <f>J50+J54+J57+J60</f>
        <v>0</v>
      </c>
      <c r="K49" s="11">
        <f>F49-I49-J49</f>
        <v>485545</v>
      </c>
    </row>
    <row r="50" spans="1:11" s="6" customFormat="1" ht="43.5" x14ac:dyDescent="0.25">
      <c r="A50" s="10" t="s">
        <v>223</v>
      </c>
      <c r="B50" s="10" t="s">
        <v>140</v>
      </c>
      <c r="C50" s="10" t="s">
        <v>141</v>
      </c>
      <c r="D50" s="11">
        <f>D51+D52+D53</f>
        <v>164000</v>
      </c>
      <c r="E50" s="11">
        <f>E51+E52+E53</f>
        <v>41000</v>
      </c>
      <c r="F50" s="11">
        <f>G50+H50</f>
        <v>48016</v>
      </c>
      <c r="G50" s="11">
        <f>G51+G52+G53</f>
        <v>24931</v>
      </c>
      <c r="H50" s="11">
        <f>H51+H52+H53</f>
        <v>23085</v>
      </c>
      <c r="I50" s="11">
        <f>I51+I52+I53</f>
        <v>23326</v>
      </c>
      <c r="J50" s="11">
        <f>J51+J52+J53</f>
        <v>0</v>
      </c>
      <c r="K50" s="11">
        <f>F50-I50-J50</f>
        <v>24690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4000</v>
      </c>
      <c r="E51" s="11">
        <v>1000</v>
      </c>
      <c r="F51" s="11">
        <f>G51+H51</f>
        <v>4698</v>
      </c>
      <c r="G51" s="11">
        <v>888</v>
      </c>
      <c r="H51" s="11">
        <v>3810</v>
      </c>
      <c r="I51" s="11">
        <v>2448</v>
      </c>
      <c r="J51" s="11">
        <v>0</v>
      </c>
      <c r="K51" s="11">
        <f>F51-I51-J51</f>
        <v>2250</v>
      </c>
    </row>
    <row r="52" spans="1:11" s="6" customFormat="1" ht="22.5" x14ac:dyDescent="0.25">
      <c r="A52" s="10" t="s">
        <v>224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1955</v>
      </c>
      <c r="G52" s="11">
        <v>1955</v>
      </c>
      <c r="H52" s="11">
        <v>0</v>
      </c>
      <c r="I52" s="11">
        <v>0</v>
      </c>
      <c r="J52" s="11">
        <v>0</v>
      </c>
      <c r="K52" s="11">
        <f>F52-I52-J52</f>
        <v>1955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v>160000</v>
      </c>
      <c r="E53" s="11">
        <v>40000</v>
      </c>
      <c r="F53" s="11">
        <f>G53+H53</f>
        <v>41363</v>
      </c>
      <c r="G53" s="11">
        <v>22088</v>
      </c>
      <c r="H53" s="11">
        <v>19275</v>
      </c>
      <c r="I53" s="11">
        <v>20878</v>
      </c>
      <c r="J53" s="11">
        <v>0</v>
      </c>
      <c r="K53" s="11">
        <f>F53-I53-J53</f>
        <v>20485</v>
      </c>
    </row>
    <row r="54" spans="1:11" s="6" customFormat="1" ht="22.5" x14ac:dyDescent="0.25">
      <c r="A54" s="10" t="s">
        <v>225</v>
      </c>
      <c r="B54" s="10" t="s">
        <v>152</v>
      </c>
      <c r="C54" s="10" t="s">
        <v>153</v>
      </c>
      <c r="D54" s="11">
        <f>D55</f>
        <v>100000</v>
      </c>
      <c r="E54" s="11">
        <f>E55</f>
        <v>25000</v>
      </c>
      <c r="F54" s="11">
        <f>G54+H54</f>
        <v>339247</v>
      </c>
      <c r="G54" s="11">
        <f>G55</f>
        <v>319247</v>
      </c>
      <c r="H54" s="11">
        <f>H55</f>
        <v>20000</v>
      </c>
      <c r="I54" s="11">
        <f>I55</f>
        <v>21491</v>
      </c>
      <c r="J54" s="11">
        <f>J55</f>
        <v>0</v>
      </c>
      <c r="K54" s="11">
        <f>F54-I54-J54</f>
        <v>317756</v>
      </c>
    </row>
    <row r="55" spans="1:11" s="6" customFormat="1" ht="22.5" x14ac:dyDescent="0.25">
      <c r="A55" s="10" t="s">
        <v>226</v>
      </c>
      <c r="B55" s="10" t="s">
        <v>155</v>
      </c>
      <c r="C55" s="10" t="s">
        <v>156</v>
      </c>
      <c r="D55" s="11">
        <f>D56</f>
        <v>100000</v>
      </c>
      <c r="E55" s="11">
        <f>E56</f>
        <v>25000</v>
      </c>
      <c r="F55" s="11">
        <f>G55+H55</f>
        <v>339247</v>
      </c>
      <c r="G55" s="11">
        <f>G56</f>
        <v>319247</v>
      </c>
      <c r="H55" s="11">
        <f>H56</f>
        <v>20000</v>
      </c>
      <c r="I55" s="11">
        <f>I56</f>
        <v>21491</v>
      </c>
      <c r="J55" s="11">
        <f>J56</f>
        <v>0</v>
      </c>
      <c r="K55" s="11">
        <f>F55-I55-J55</f>
        <v>317756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100000</v>
      </c>
      <c r="E56" s="11">
        <v>25000</v>
      </c>
      <c r="F56" s="11">
        <f>G56+H56</f>
        <v>339247</v>
      </c>
      <c r="G56" s="11">
        <v>319247</v>
      </c>
      <c r="H56" s="11">
        <v>20000</v>
      </c>
      <c r="I56" s="11">
        <v>21491</v>
      </c>
      <c r="J56" s="11">
        <v>0</v>
      </c>
      <c r="K56" s="11">
        <f>F56-I56-J56</f>
        <v>317756</v>
      </c>
    </row>
    <row r="57" spans="1:11" s="6" customFormat="1" ht="33" x14ac:dyDescent="0.25">
      <c r="A57" s="10" t="s">
        <v>227</v>
      </c>
      <c r="B57" s="10" t="s">
        <v>161</v>
      </c>
      <c r="C57" s="10" t="s">
        <v>162</v>
      </c>
      <c r="D57" s="11">
        <f>+D58+D59</f>
        <v>1648000</v>
      </c>
      <c r="E57" s="11">
        <f>+E58+E59</f>
        <v>1545000</v>
      </c>
      <c r="F57" s="11">
        <f>G57+H57</f>
        <v>216243</v>
      </c>
      <c r="G57" s="11">
        <f>+G58+G59</f>
        <v>71916</v>
      </c>
      <c r="H57" s="11">
        <f>+H58+H59</f>
        <v>144327</v>
      </c>
      <c r="I57" s="11">
        <f>+I58+I59</f>
        <v>73144</v>
      </c>
      <c r="J57" s="11">
        <f>+J58+J59</f>
        <v>0</v>
      </c>
      <c r="K57" s="11">
        <f>F57-I57-J57</f>
        <v>143099</v>
      </c>
    </row>
    <row r="58" spans="1:11" s="6" customFormat="1" x14ac:dyDescent="0.25">
      <c r="A58" s="10" t="s">
        <v>228</v>
      </c>
      <c r="B58" s="10" t="s">
        <v>164</v>
      </c>
      <c r="C58" s="10" t="s">
        <v>165</v>
      </c>
      <c r="D58" s="11">
        <v>140000</v>
      </c>
      <c r="E58" s="11">
        <v>40000</v>
      </c>
      <c r="F58" s="11">
        <f>G58+H58</f>
        <v>214984</v>
      </c>
      <c r="G58" s="11">
        <v>71530</v>
      </c>
      <c r="H58" s="11">
        <v>143454</v>
      </c>
      <c r="I58" s="11">
        <v>72356</v>
      </c>
      <c r="J58" s="11">
        <v>0</v>
      </c>
      <c r="K58" s="11">
        <f>F58-I58-J58</f>
        <v>142628</v>
      </c>
    </row>
    <row r="59" spans="1:11" s="6" customFormat="1" x14ac:dyDescent="0.25">
      <c r="A59" s="10" t="s">
        <v>229</v>
      </c>
      <c r="B59" s="10" t="s">
        <v>167</v>
      </c>
      <c r="C59" s="10" t="s">
        <v>168</v>
      </c>
      <c r="D59" s="11">
        <v>1508000</v>
      </c>
      <c r="E59" s="11">
        <v>1505000</v>
      </c>
      <c r="F59" s="11">
        <f>G59+H59</f>
        <v>1259</v>
      </c>
      <c r="G59" s="11">
        <v>386</v>
      </c>
      <c r="H59" s="11">
        <v>873</v>
      </c>
      <c r="I59" s="11">
        <v>788</v>
      </c>
      <c r="J59" s="11">
        <v>0</v>
      </c>
      <c r="K59" s="11">
        <f>F59-I59-J59</f>
        <v>471</v>
      </c>
    </row>
    <row r="60" spans="1:11" s="6" customFormat="1" ht="22.5" x14ac:dyDescent="0.25">
      <c r="A60" s="10" t="s">
        <v>230</v>
      </c>
      <c r="B60" s="10" t="s">
        <v>231</v>
      </c>
      <c r="C60" s="10" t="s">
        <v>232</v>
      </c>
      <c r="D60" s="11">
        <f>+D61</f>
        <v>-2069000</v>
      </c>
      <c r="E60" s="11">
        <f>+E61</f>
        <v>-1259000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233</v>
      </c>
      <c r="B61" s="10" t="s">
        <v>170</v>
      </c>
      <c r="C61" s="10" t="s">
        <v>171</v>
      </c>
      <c r="D61" s="11">
        <v>-2069000</v>
      </c>
      <c r="E61" s="11">
        <v>-1259000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234</v>
      </c>
      <c r="B62" s="10" t="s">
        <v>185</v>
      </c>
      <c r="C62" s="10" t="s">
        <v>186</v>
      </c>
      <c r="D62" s="11">
        <f>D63</f>
        <v>500000</v>
      </c>
      <c r="E62" s="11">
        <f>E63</f>
        <v>200000</v>
      </c>
      <c r="F62" s="11">
        <f>G62+H62</f>
        <v>22612</v>
      </c>
      <c r="G62" s="11">
        <f>G63</f>
        <v>0</v>
      </c>
      <c r="H62" s="11">
        <f>H63</f>
        <v>22612</v>
      </c>
      <c r="I62" s="11">
        <f>I63</f>
        <v>22612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235</v>
      </c>
      <c r="B63" s="10" t="s">
        <v>188</v>
      </c>
      <c r="C63" s="10" t="s">
        <v>189</v>
      </c>
      <c r="D63" s="11">
        <f>D64</f>
        <v>500000</v>
      </c>
      <c r="E63" s="11">
        <f>E64</f>
        <v>200000</v>
      </c>
      <c r="F63" s="11">
        <f>G63+H63</f>
        <v>22612</v>
      </c>
      <c r="G63" s="11">
        <f>G64</f>
        <v>0</v>
      </c>
      <c r="H63" s="11">
        <f>H64</f>
        <v>22612</v>
      </c>
      <c r="I63" s="11">
        <f>I64</f>
        <v>22612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236</v>
      </c>
      <c r="B64" s="10" t="s">
        <v>191</v>
      </c>
      <c r="C64" s="10" t="s">
        <v>192</v>
      </c>
      <c r="D64" s="11">
        <f>+D65</f>
        <v>500000</v>
      </c>
      <c r="E64" s="11">
        <f>+E65</f>
        <v>200000</v>
      </c>
      <c r="F64" s="11">
        <f>G64+H64</f>
        <v>22612</v>
      </c>
      <c r="G64" s="11">
        <f>+G65</f>
        <v>0</v>
      </c>
      <c r="H64" s="11">
        <f>+H65</f>
        <v>22612</v>
      </c>
      <c r="I64" s="11">
        <f>+I65</f>
        <v>22612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237</v>
      </c>
      <c r="B65" s="10" t="s">
        <v>194</v>
      </c>
      <c r="C65" s="10" t="s">
        <v>195</v>
      </c>
      <c r="D65" s="11">
        <v>500000</v>
      </c>
      <c r="E65" s="11">
        <v>200000</v>
      </c>
      <c r="F65" s="11">
        <f>G65+H65</f>
        <v>22612</v>
      </c>
      <c r="G65" s="11">
        <v>0</v>
      </c>
      <c r="H65" s="11">
        <v>22612</v>
      </c>
      <c r="I65" s="11">
        <v>22612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208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207</v>
      </c>
      <c r="F68" s="3"/>
      <c r="G68" s="3"/>
      <c r="H68" s="3"/>
      <c r="I68" s="3" t="s">
        <v>209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239</v>
      </c>
      <c r="C11" s="10" t="s">
        <v>21</v>
      </c>
      <c r="D11" s="11">
        <f>D12+D17+D20</f>
        <v>7367000</v>
      </c>
      <c r="E11" s="11">
        <f>E12+E17+E20</f>
        <v>6557000</v>
      </c>
      <c r="F11" s="11">
        <f>G11+H11</f>
        <v>3786</v>
      </c>
      <c r="G11" s="11">
        <f>G12+G17+G20</f>
        <v>0</v>
      </c>
      <c r="H11" s="11">
        <f>H12+H17+H20</f>
        <v>3786</v>
      </c>
      <c r="I11" s="11">
        <f>I12+I17+I20</f>
        <v>3786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2069000</v>
      </c>
      <c r="E12" s="11">
        <f>+E13</f>
        <v>1259000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240</v>
      </c>
      <c r="B13" s="10" t="s">
        <v>122</v>
      </c>
      <c r="C13" s="10" t="s">
        <v>123</v>
      </c>
      <c r="D13" s="11">
        <f>+D14</f>
        <v>2069000</v>
      </c>
      <c r="E13" s="11">
        <f>+E14</f>
        <v>1259000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137</v>
      </c>
      <c r="C14" s="10" t="s">
        <v>138</v>
      </c>
      <c r="D14" s="11">
        <f>+D15</f>
        <v>2069000</v>
      </c>
      <c r="E14" s="11">
        <f>+E15</f>
        <v>1259000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241</v>
      </c>
      <c r="B15" s="10" t="s">
        <v>231</v>
      </c>
      <c r="C15" s="10" t="s">
        <v>232</v>
      </c>
      <c r="D15" s="11">
        <f>+D16</f>
        <v>2069000</v>
      </c>
      <c r="E15" s="11">
        <f>+E16</f>
        <v>1259000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242</v>
      </c>
      <c r="B16" s="10" t="s">
        <v>173</v>
      </c>
      <c r="C16" s="10" t="s">
        <v>174</v>
      </c>
      <c r="D16" s="11">
        <v>2069000</v>
      </c>
      <c r="E16" s="11">
        <v>1259000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394000</v>
      </c>
      <c r="E17" s="11">
        <f>E18</f>
        <v>394000</v>
      </c>
      <c r="F17" s="11">
        <f>G17+H17</f>
        <v>3786</v>
      </c>
      <c r="G17" s="11">
        <f>G18</f>
        <v>0</v>
      </c>
      <c r="H17" s="11">
        <f>H18</f>
        <v>3786</v>
      </c>
      <c r="I17" s="11">
        <f>I18</f>
        <v>3786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394000</v>
      </c>
      <c r="E18" s="11">
        <f>+E19</f>
        <v>394000</v>
      </c>
      <c r="F18" s="11">
        <f>G18+H18</f>
        <v>3786</v>
      </c>
      <c r="G18" s="11">
        <f>+G19</f>
        <v>0</v>
      </c>
      <c r="H18" s="11">
        <f>+H19</f>
        <v>3786</v>
      </c>
      <c r="I18" s="11">
        <f>+I19</f>
        <v>3786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394000</v>
      </c>
      <c r="E19" s="11">
        <v>394000</v>
      </c>
      <c r="F19" s="11">
        <f>G19+H19</f>
        <v>3786</v>
      </c>
      <c r="G19" s="11">
        <v>0</v>
      </c>
      <c r="H19" s="11">
        <v>3786</v>
      </c>
      <c r="I19" s="11">
        <v>3786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217</v>
      </c>
      <c r="B20" s="10" t="s">
        <v>185</v>
      </c>
      <c r="C20" s="10" t="s">
        <v>186</v>
      </c>
      <c r="D20" s="11">
        <f>D21</f>
        <v>4904000</v>
      </c>
      <c r="E20" s="11">
        <f>E21</f>
        <v>4904000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188</v>
      </c>
      <c r="C21" s="10" t="s">
        <v>189</v>
      </c>
      <c r="D21" s="11">
        <f>D22+D24</f>
        <v>4904000</v>
      </c>
      <c r="E21" s="11">
        <f>E22+E24</f>
        <v>4904000</v>
      </c>
      <c r="F21" s="11">
        <f>G21+H21</f>
        <v>0</v>
      </c>
      <c r="G21" s="11">
        <f>G22+G24</f>
        <v>0</v>
      </c>
      <c r="H21" s="11">
        <f>H22+H24</f>
        <v>0</v>
      </c>
      <c r="I21" s="11">
        <f>I22+I24</f>
        <v>0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</f>
        <v>4004000</v>
      </c>
      <c r="E22" s="11">
        <f>+E23</f>
        <v>4004000</v>
      </c>
      <c r="F22" s="11">
        <f>G22+H22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145</v>
      </c>
      <c r="B23" s="10" t="s">
        <v>197</v>
      </c>
      <c r="C23" s="10" t="s">
        <v>198</v>
      </c>
      <c r="D23" s="11">
        <v>4004000</v>
      </c>
      <c r="E23" s="11">
        <v>4004000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243</v>
      </c>
      <c r="B24" s="10" t="s">
        <v>200</v>
      </c>
      <c r="C24" s="10" t="s">
        <v>201</v>
      </c>
      <c r="D24" s="11">
        <f>+D25</f>
        <v>900000</v>
      </c>
      <c r="E24" s="11">
        <f>+E25</f>
        <v>900000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43.5" x14ac:dyDescent="0.25">
      <c r="A25" s="10" t="s">
        <v>244</v>
      </c>
      <c r="B25" s="10" t="s">
        <v>203</v>
      </c>
      <c r="C25" s="10" t="s">
        <v>204</v>
      </c>
      <c r="D25" s="11">
        <v>900000</v>
      </c>
      <c r="E25" s="11">
        <v>900000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205</v>
      </c>
      <c r="B27" s="13"/>
      <c r="C27" s="13"/>
      <c r="D27" s="13"/>
      <c r="E27" s="13" t="s">
        <v>207</v>
      </c>
      <c r="F27" s="13"/>
      <c r="G27" s="13"/>
      <c r="H27" s="13"/>
      <c r="I27" s="13" t="s">
        <v>208</v>
      </c>
      <c r="J27" s="13"/>
      <c r="K27" s="13"/>
      <c r="L27" s="13"/>
    </row>
    <row r="28" spans="1:12" x14ac:dyDescent="0.25">
      <c r="A28" s="3" t="s">
        <v>206</v>
      </c>
      <c r="B28" s="3"/>
      <c r="C28" s="3"/>
      <c r="D28" s="3"/>
      <c r="E28" s="3" t="s">
        <v>207</v>
      </c>
      <c r="F28" s="3"/>
      <c r="G28" s="3"/>
      <c r="H28" s="3"/>
      <c r="I28" s="3" t="s">
        <v>209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2023-05-25T11:46:38Z</dcterms:created>
  <dcterms:modified xsi:type="dcterms:W3CDTF">2023-05-25T11:46:52Z</dcterms:modified>
</cp:coreProperties>
</file>